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55" windowWidth="15480" windowHeight="9525" tabRatio="596" activeTab="0"/>
  </bookViews>
  <sheets>
    <sheet name="786прил1таблПланОтветствен" sheetId="1" r:id="rId1"/>
    <sheet name="786прил2ПланГРБС Отчёт" sheetId="2" r:id="rId2"/>
    <sheet name="786прил3ПланСтатьи Отчет " sheetId="3" r:id="rId3"/>
    <sheet name="Контрольные события" sheetId="4" r:id="rId4"/>
  </sheets>
  <definedNames>
    <definedName name="_xlnm._FilterDatabase" localSheetId="0" hidden="1">'786прил1таблПланОтветствен'!$A$10:$D$182</definedName>
    <definedName name="Z_0FBB210C_C03E_410C_B2AF_168D5C73E749_.wvu.FilterData" localSheetId="1" hidden="1">'786прил2ПланГРБС Отчёт'!$A$15:$AA$779</definedName>
    <definedName name="Z_1CD9CB42_C713_4FB8_A5F6_778B482C65F7_.wvu.FilterData" localSheetId="0" hidden="1">'786прил1таблПланОтветствен'!$A$10:$D$182</definedName>
    <definedName name="Z_1CD9CB42_C713_4FB8_A5F6_778B482C65F7_.wvu.FilterData" localSheetId="1" hidden="1">'786прил2ПланГРБС Отчёт'!$A$15:$AA$779</definedName>
    <definedName name="Z_1CD9CB42_C713_4FB8_A5F6_778B482C65F7_.wvu.PrintTitles" localSheetId="1" hidden="1">'786прил2ПланГРБС Отчёт'!$15:$15</definedName>
    <definedName name="Z_1CD9CB42_C713_4FB8_A5F6_778B482C65F7_.wvu.PrintTitles" localSheetId="2" hidden="1">'786прил3ПланСтатьи Отчет '!$8:$8</definedName>
    <definedName name="Z_1CD9CB42_C713_4FB8_A5F6_778B482C65F7_.wvu.Rows" localSheetId="2" hidden="1">'786прил3ПланСтатьи Отчет '!$360:$361,'786прил3ПланСтатьи Отчет '!$436:$437</definedName>
    <definedName name="Z_6C72AF9A_CD25_43D9_87D2_37C453ED50C9_.wvu.FilterData" localSheetId="1" hidden="1">'786прил2ПланГРБС Отчёт'!$A$15:$AA$779</definedName>
    <definedName name="Z_7B38F300_541B_4D71_8EEC_73538FAFF234_.wvu.FilterData" localSheetId="0" hidden="1">'786прил1таблПланОтветствен'!$A$11:$D$339</definedName>
    <definedName name="Z_7B38F300_541B_4D71_8EEC_73538FAFF234_.wvu.FilterData" localSheetId="1" hidden="1">'786прил2ПланГРБС Отчёт'!$A$15:$AA$779</definedName>
    <definedName name="Z_7B38F300_541B_4D71_8EEC_73538FAFF234_.wvu.PrintTitles" localSheetId="1" hidden="1">'786прил2ПланГРБС Отчёт'!$15:$15</definedName>
    <definedName name="Z_7B38F300_541B_4D71_8EEC_73538FAFF234_.wvu.PrintTitles" localSheetId="2" hidden="1">'786прил3ПланСтатьи Отчет '!$8:$8</definedName>
    <definedName name="Z_8383F97F_3C16_475A_8352_EBCF92BF8EED_.wvu.FilterData" localSheetId="0" hidden="1">'786прил1таблПланОтветствен'!$A$10:$D$182</definedName>
    <definedName name="Z_8383F97F_3C16_475A_8352_EBCF92BF8EED_.wvu.FilterData" localSheetId="1" hidden="1">'786прил2ПланГРБС Отчёт'!$A$15:$AA$779</definedName>
    <definedName name="Z_8383F97F_3C16_475A_8352_EBCF92BF8EED_.wvu.PrintTitles" localSheetId="1" hidden="1">'786прил2ПланГРБС Отчёт'!$15:$15</definedName>
    <definedName name="Z_8383F97F_3C16_475A_8352_EBCF92BF8EED_.wvu.PrintTitles" localSheetId="2" hidden="1">'786прил3ПланСтатьи Отчет '!$8:$8</definedName>
    <definedName name="Z_8383F97F_3C16_475A_8352_EBCF92BF8EED_.wvu.Rows" localSheetId="1" hidden="1">'786прил2ПланГРБС Отчёт'!$504:$506,'786прил2ПланГРБС Отчёт'!$530:$530</definedName>
    <definedName name="Z_8383F97F_3C16_475A_8352_EBCF92BF8EED_.wvu.Rows" localSheetId="2" hidden="1">'786прил3ПланСтатьи Отчет '!$360:$361,'786прил3ПланСтатьи Отчет '!$436:$437</definedName>
    <definedName name="Z_91AAE0C4_37BB_4772_BCB8_3AB3D15100E9_.wvu.FilterData" localSheetId="0" hidden="1">'786прил1таблПланОтветствен'!$A$10:$D$182</definedName>
    <definedName name="Z_91AAE0C4_37BB_4772_BCB8_3AB3D15100E9_.wvu.FilterData" localSheetId="1" hidden="1">'786прил2ПланГРБС Отчёт'!$A$15:$AA$779</definedName>
    <definedName name="Z_92F11611_3E51_4C41_8C69_7E70A542D2EC_.wvu.FilterData" localSheetId="1" hidden="1">'786прил2ПланГРБС Отчёт'!$A$15:$AA$779</definedName>
    <definedName name="Z_9C62CC6E_8058_49D6_B5E0_9AAF234CD0FB_.wvu.FilterData" localSheetId="1" hidden="1">'786прил2ПланГРБС Отчёт'!$A$15:$AA$779</definedName>
    <definedName name="Z_9F25E27F_E267_414D_AA0F_85EEB10F45A8_.wvu.FilterData" localSheetId="1" hidden="1">'786прил2ПланГРБС Отчёт'!$A$15:$AA$779</definedName>
    <definedName name="Z_A2925821_FDDC_4EAD_AE78_E56578786966_.wvu.FilterData" localSheetId="1" hidden="1">'786прил2ПланГРБС Отчёт'!$A$15:$AA$779</definedName>
    <definedName name="Z_A8257506_BBD4_4DBF_A290_0A9C198D9EAA_.wvu.FilterData" localSheetId="1" hidden="1">'786прил2ПланГРБС Отчёт'!$A$15:$AA$779</definedName>
    <definedName name="Z_B7B94034_DFF6_441F_A90E_B420CCC162DA_.wvu.FilterData" localSheetId="1" hidden="1">'786прил2ПланГРБС Отчёт'!$A$15:$AA$779</definedName>
    <definedName name="Z_C1D0BFBC_5051_4CBE_8E9F_D618A7FA0EDC_.wvu.FilterData" localSheetId="1" hidden="1">'786прил2ПланГРБС Отчёт'!$A$15:$AA$779</definedName>
    <definedName name="Z_C3F1AAB1_BA69_4B2A_BB9F_2398393C9A65_.wvu.FilterData" localSheetId="1" hidden="1">'786прил2ПланГРБС Отчёт'!$A$15:$AA$779</definedName>
    <definedName name="Z_C682AC59_86C3_428B_9DBE_2ED1DEE39FE0_.wvu.FilterData" localSheetId="1" hidden="1">'786прил2ПланГРБС Отчёт'!$A$15:$AA$779</definedName>
    <definedName name="Z_C94F46AD_AAE7_4070_AC88_E6CC15B6E8FE_.wvu.FilterData" localSheetId="1" hidden="1">'786прил2ПланГРБС Отчёт'!$A$15:$AA$779</definedName>
    <definedName name="Z_DEAAB3DB_EEC1_43C5_A832_D3FF278B6CB9_.wvu.FilterData" localSheetId="1" hidden="1">'786прил2ПланГРБС Отчёт'!$A$15:$AA$779</definedName>
    <definedName name="Z_DFBEC21F_48EF_46BD_86F9_5CA869C3CA08_.wvu.FilterData" localSheetId="0" hidden="1">'786прил1таблПланОтветствен'!$A$11:$D$339</definedName>
    <definedName name="Z_DFBEC21F_48EF_46BD_86F9_5CA869C3CA08_.wvu.FilterData" localSheetId="1" hidden="1">'786прил2ПланГРБС Отчёт'!$A$15:$AA$779</definedName>
    <definedName name="Z_DFBEC21F_48EF_46BD_86F9_5CA869C3CA08_.wvu.PrintTitles" localSheetId="1" hidden="1">'786прил2ПланГРБС Отчёт'!$15:$15</definedName>
    <definedName name="Z_DFBEC21F_48EF_46BD_86F9_5CA869C3CA08_.wvu.PrintTitles" localSheetId="2" hidden="1">'786прил3ПланСтатьи Отчет '!$8:$8</definedName>
    <definedName name="Z_EAC68EA0_40C2_4B6E_947A_001F302F0707_.wvu.FilterData" localSheetId="1" hidden="1">'786прил2ПланГРБС Отчёт'!$A$15:$AA$779</definedName>
    <definedName name="_xlnm.Print_Titles" localSheetId="1">'786прил2ПланГРБС Отчёт'!$15:$15</definedName>
    <definedName name="_xlnm.Print_Titles" localSheetId="2">'786прил3ПланСтатьи Отчет '!$8:$8</definedName>
    <definedName name="_xlnm.Print_Area" localSheetId="0">'786прил1таблПланОтветствен'!$A$1:$D$184</definedName>
    <definedName name="_xlnm.Print_Area" localSheetId="2">'786прил3ПланСтатьи Отчет '!$A$1:$W$776</definedName>
    <definedName name="_xlnm.Print_Area" localSheetId="3">'Контрольные события'!$A$1:$D$317</definedName>
  </definedNames>
  <calcPr fullCalcOnLoad="1"/>
</workbook>
</file>

<file path=xl/sharedStrings.xml><?xml version="1.0" encoding="utf-8"?>
<sst xmlns="http://schemas.openxmlformats.org/spreadsheetml/2006/main" count="3681" uniqueCount="987">
  <si>
    <t>Совершенствование механизмов обратной связи в образовании как основной составляющей региональной системы оценки качества образования</t>
  </si>
  <si>
    <t>Организация и проведение системы конкурсов и мероприятий в рамках художественно-эстетического направления</t>
  </si>
  <si>
    <t>Обеспечение участия во всероссийских и международных конкурсах и мероприятиях</t>
  </si>
  <si>
    <t>Развитие кадрового потенциала  системы дополнительного образования и развития одаренности детей и молодежи</t>
  </si>
  <si>
    <t>Организация и проведение областных и зональных семинаров, совещаний для работников дополнительного образования по различным направлениям, для педагогических работников, реализующих программы по работе с одаренными детьми и молодежью</t>
  </si>
  <si>
    <t>Финансовое обеспечение деятельности исполнительных органов государственной власти, иных главных распорядителей средств областного бюджета - исполнителей</t>
  </si>
  <si>
    <t>Осуществление полномочий Российской Федерации в сфере образования, переданных для осуществления органам государственной власти субъектов Российской Федерации</t>
  </si>
  <si>
    <t>Прочие мероприятия в области образования</t>
  </si>
  <si>
    <t xml:space="preserve">Предоставление услуг (приобретение путевок) </t>
  </si>
  <si>
    <t>Организация и проведение массовых мероприятий, направленных на профилактику экстремизма и развитие толерантности</t>
  </si>
  <si>
    <t>Директор Д.В. Хорошунов</t>
  </si>
  <si>
    <t>Директор Н.Н. Голева</t>
  </si>
  <si>
    <t>855 0705 0280170750 600</t>
  </si>
  <si>
    <t>Меролприятие 3.6.5</t>
  </si>
  <si>
    <t>Создание новых мест в образовательных организациях различных типов для реализации дополнительных общеобразовательных  программ всех напрвлений</t>
  </si>
  <si>
    <t>855 0703 023Е254910 600</t>
  </si>
  <si>
    <t>855 0703 023Е254910 500</t>
  </si>
  <si>
    <t>855 0702 0221600590 600</t>
  </si>
  <si>
    <t>820 0709 021Р252531 500</t>
  </si>
  <si>
    <t>855 0701 021Р252530 600</t>
  </si>
  <si>
    <t>Мероприятие 1.2.32</t>
  </si>
  <si>
    <t>855 0702 02102R2560 300</t>
  </si>
  <si>
    <t>Мероприятие 1.2.31</t>
  </si>
  <si>
    <t>855 0702 02102R2550 500</t>
  </si>
  <si>
    <t>855 0702 021Е371810 600</t>
  </si>
  <si>
    <t>855 0701 021Е371810 500</t>
  </si>
  <si>
    <t>Создание новых мест в образовательных организациях различных типов для реализации дополнительных общеобразовательных программ всех направленностей</t>
  </si>
  <si>
    <t xml:space="preserve">Государственная поддержка профессиональных образовательных организаций в целях обеспечения соответствия их материально-технической базы современным требованиям (предоставление грантов в форме субсидий юридическим лицам) </t>
  </si>
  <si>
    <t xml:space="preserve">Предоставление субсидий муниципальным районам на ремонт общеобразовательных организаций, в том числе с привлечением внебюджетных средств (проект 50х50) </t>
  </si>
  <si>
    <t>Региональный проект "Успех каждого ребенка"</t>
  </si>
  <si>
    <t xml:space="preserve">Заключение договора со страховой компанией в целях обеспечения страхования детей-сирот, детей, оставшихся без попечения родителей, одаренных детей в период пребывания в учреждениях отдыха и оздоровления </t>
  </si>
  <si>
    <t>Организация профильных и тематических смен различной направленности (туристических, спортивных, краеведческих, военно-патриотических, экологических и др.) в организациях отдыха и оздоровления детей и подростков</t>
  </si>
  <si>
    <t>Модернизация профессионального образования, в том числе посредством внедрения адаптивных, практико-ориентированных и гибких образовательных программ в профессиональных образовательных организациях</t>
  </si>
  <si>
    <t>Начальник отдела Е.С. Гриднева</t>
  </si>
  <si>
    <t>Будет проводиться работа по обеспечению информационной открытости деятельности образовательных организаций на всех уровнях системы образования посредством нормативного регулирования открытости информации, методической поддержки и распространения лучшего опыта</t>
  </si>
  <si>
    <t>Исполнительный орган государственной власти Воронежской области, иной главный распорядитель средств областного бюджета</t>
  </si>
  <si>
    <t>Должность, Ф.И.О.</t>
  </si>
  <si>
    <t>Развитие образования</t>
  </si>
  <si>
    <t>Государственная программа</t>
  </si>
  <si>
    <t>Департамент образования, науки и молодежной политики Воронежской области</t>
  </si>
  <si>
    <t>Организация специализированных смен для подростков, состоящих на учете в органах внутренних дел, комиссиях по делам несовершеннолетних, организациях социального обслуживания для детей, нуждающихся в социальной реабилитации</t>
  </si>
  <si>
    <t>Участие педагогов во Всероссийском туристском слете педагогов</t>
  </si>
  <si>
    <t>Ссоздание 4485 мест в образовательных организациях для реализации дополнительных общеразвивающих программ всех направленностей</t>
  </si>
  <si>
    <t>Предоставление субсидий муниципальным образованям области</t>
  </si>
  <si>
    <t xml:space="preserve">Организация курсов для директоров и вожатых ДОЛ </t>
  </si>
  <si>
    <t>Проведение конкурсов (чемпионатов) профессионального мастерства Молодые профессионалы</t>
  </si>
  <si>
    <t xml:space="preserve">Единая субвенция бюджетам муниципальных районов и городских округов Воронежской области для осуществления отдельных государственных полномочий Воронежской области по созданию и организации деятельности комиссий по делам несовершеннолетних и защите их прав, организации и осуществлению деятельности по опеке и попечительству
</t>
  </si>
  <si>
    <t xml:space="preserve">Реализация отдельных мероприятий проекта "Создание системы обеспечения равного доступа к образованию детей с ОВЗ в Воронежской области с учетом разнообразия их образовательных потребностей и индивидуальных возможностей ("Особенный ребенок")
</t>
  </si>
  <si>
    <t>Предоставление субвенции бюджетам муниципальных образований на обеспечение государственных гарантий реализации прав на получение общедоступного дошкольного образования и субсидии частным дошкольным образовательным организациям. Обеспечение соответствия уровня средней заработной платы педагогических работников дошкольных образовательных организаций уровню средней заработной платы в сфере общего образования Воронежской области</t>
  </si>
  <si>
    <t>Организация и проведение областных конкурсов на соискание премий в области науки и образования</t>
  </si>
  <si>
    <t>ОСНОВНОЕ МЕРОПРИЯТИЕ 4.2.</t>
  </si>
  <si>
    <t>х</t>
  </si>
  <si>
    <t>855 0709 02Б06R5160 200</t>
  </si>
  <si>
    <t>855 0709 02Б02R5160 200</t>
  </si>
  <si>
    <t>855 0703 0280100590 600</t>
  </si>
  <si>
    <t>855 0709 0280100590 100</t>
  </si>
  <si>
    <t>855 0709 0280100590 200</t>
  </si>
  <si>
    <t>855 0709 0280100590 600</t>
  </si>
  <si>
    <t>855 0707 0280100590 600</t>
  </si>
  <si>
    <t>855 0705 0280100590 600</t>
  </si>
  <si>
    <t>855 0704 0280100590 600</t>
  </si>
  <si>
    <t>855 0702 0280100590 800</t>
  </si>
  <si>
    <t>855 0702 0280100590 600</t>
  </si>
  <si>
    <t>855 0702 0280100590 300</t>
  </si>
  <si>
    <t>855 0702 0280100590 200</t>
  </si>
  <si>
    <t>855 0702 0280100590 100</t>
  </si>
  <si>
    <t>Мероприятие 3.5.6</t>
  </si>
  <si>
    <t>Создание условий для организации отдыха и оздоровления детей и молодежи Воронежской области</t>
  </si>
  <si>
    <t>Основное мероприятие 4.1</t>
  </si>
  <si>
    <t>Нормативно-правовое обеспечение организации отдыха и оздоровления детей</t>
  </si>
  <si>
    <t>Основное мероприятие 4.2</t>
  </si>
  <si>
    <t>Мероприятия по развитию механизмов административной среды</t>
  </si>
  <si>
    <t>Мероприятие 4.2.2</t>
  </si>
  <si>
    <t>Основное мероприятие 4.3</t>
  </si>
  <si>
    <t>Мероприятие 3.3.8</t>
  </si>
  <si>
    <t>Обеспечение участия во Всероссийских и международных конкурсах и мероприятиях</t>
  </si>
  <si>
    <t>Развитие информационно-методического обеспечения системы дополнительного образования и развития одаренности детей и молодежи</t>
  </si>
  <si>
    <t>Мероприятие 5.1.7</t>
  </si>
  <si>
    <t>Основное мероприятие 2.1</t>
  </si>
  <si>
    <t>Основное мероприятие 2.5</t>
  </si>
  <si>
    <t>Организация и проведение системы конкурсов и мероприятий, образовательных смен в рамках туристско- краеведческого направления</t>
  </si>
  <si>
    <t xml:space="preserve"> Организация конкурса «Педагог дополнительного образования Воронежской области»</t>
  </si>
  <si>
    <t>Укрепление гражданского единства и гармонизация межнациональных отношений</t>
  </si>
  <si>
    <t>Основное мероприятие 10.2</t>
  </si>
  <si>
    <t>855 0702 021E278710 500</t>
  </si>
  <si>
    <t>Мероприятие 1.2.21</t>
  </si>
  <si>
    <t>Формирование региональной системы конкурсных мероприятий в сфере дополнительного образования, воспитания и развития одаренности детей и молодежи</t>
  </si>
  <si>
    <t>Обеспечение проведения государственной итоговой аттестации обучающихся по образовательным программам основного общего и среднего общего образования</t>
  </si>
  <si>
    <t>Мероприятие 1.6.1.</t>
  </si>
  <si>
    <t>Создание новых мест в общеобразовательных организациях</t>
  </si>
  <si>
    <t>Мероприятие 1.6.3.</t>
  </si>
  <si>
    <t>Разработка и издание методических материалов для организаторов летнего отдыха и оздоровления</t>
  </si>
  <si>
    <t>Поддержка функционирования областных государственных организаций отдыха и оздоровления детей</t>
  </si>
  <si>
    <t>Организация отдыха и оздоровления детей-сирот, детей, оставшихся без попечения родителей, и одаренных детей в организациях отдыха детей и их оздоровления в Воронежской области и за ее пределами</t>
  </si>
  <si>
    <t>Укрепление материально-технической базы организаций отдыха детей и их оздоровления (загородных лагерей отдыха и оздоровления детей, детских оздоровительно-образовательных центров)</t>
  </si>
  <si>
    <t>Функционирование портала "Отдых и оздоровление детей и молодежи в Воронежской области"</t>
  </si>
  <si>
    <t>Реализация мероприятия направлена на совершенствование формы гражданского образования и патриотического воспитания молодежи, оказание содействия формированию правовых, культурных и нравственных ценностей среди молодежи</t>
  </si>
  <si>
    <t xml:space="preserve">Организация работы по информированию молодежи о потенциальных возможностях саморазвития, Поддержка работы информационных молодежных сайтов </t>
  </si>
  <si>
    <t>855 0707 0270470310 600</t>
  </si>
  <si>
    <t>855 0707 0270370310 200</t>
  </si>
  <si>
    <t>855 0707 0270370310 600</t>
  </si>
  <si>
    <t>855 0707 0270270310 600</t>
  </si>
  <si>
    <t>855 0707 0270270310 200</t>
  </si>
  <si>
    <t>855 0707 0270170310 600</t>
  </si>
  <si>
    <t>855 0709 0260570300 200</t>
  </si>
  <si>
    <t>855 0709 0260371540 200</t>
  </si>
  <si>
    <t>Совершенствование кадрового и информационно-методического обеспечения организации и проведения детской оздоровительной кампании</t>
  </si>
  <si>
    <t>Социализация детей–сирот и детей, нуждающихся в особой защите государства</t>
  </si>
  <si>
    <t>Обеспечение мероприятий по обновлению материально-технической базы, в том числе для реализации предметной области "Технология" и других предметных областей в организациях, осуществляющих образовательную деятельность исключительно по адаптированным общеобразовательным программам</t>
  </si>
  <si>
    <t>Выявление наиболее успешных примеров создания вариативных форм дошкольного образования, а также распространение и популяризация передового опыта в этом направлении</t>
  </si>
  <si>
    <t>Обновление материально-технической базы для формирования у обучающихся современных технологических и гуманитарных навыков</t>
  </si>
  <si>
    <r>
      <t>»</t>
    </r>
    <r>
      <rPr>
        <sz val="12"/>
        <rFont val="Calibri"/>
        <family val="2"/>
      </rPr>
      <t>.</t>
    </r>
  </si>
  <si>
    <t>Вовлечение молодежи в социальную практику</t>
  </si>
  <si>
    <t>Вовлечение молодежи в социальную практику и обеспечение поддержки научной, творческой и предпринимательской активности молодежи</t>
  </si>
  <si>
    <t>Основное мероприятие 7.2</t>
  </si>
  <si>
    <t>Мероприятие 7.2.1</t>
  </si>
  <si>
    <t>Организация и проведение мероприятий, связанных с интеллектуальным, творческим развитием молодежи</t>
  </si>
  <si>
    <t>Мероприятие 7.2.4</t>
  </si>
  <si>
    <t>Поддержка на конкурсной основе социально значимых проектов детских и молодежных общественных некоммерческих организаций (объединений)</t>
  </si>
  <si>
    <t>Модернизация технологий и содержания обучения в соответствии с новым федеральным образовательным стандартом посредством разработки концепций модернизации конкретных областей, поддержки региональных программ развития образования и поддержки сетевых методических объединений</t>
  </si>
  <si>
    <t>ПОДПРОГРАММА 2</t>
  </si>
  <si>
    <t>Основное мероприятие 6.1</t>
  </si>
  <si>
    <t>Основное мероприятие 6.3</t>
  </si>
  <si>
    <t>Основное мероприятие 6.5</t>
  </si>
  <si>
    <t>Основное мероприятие 7.1</t>
  </si>
  <si>
    <t>Мероприятие 7.1.5</t>
  </si>
  <si>
    <t>Мероприятие 7.1.6</t>
  </si>
  <si>
    <t>Реализация мероприятий, направленных на популяризацию рабочих профессий и поддержку молодых специалистов</t>
  </si>
  <si>
    <t>Мероприятие 7.1.8</t>
  </si>
  <si>
    <t>Организация и проведение мероприятий, направленных на развитие научной и предпринимательской активности молодежи</t>
  </si>
  <si>
    <t>Обеспечение льготного проезда и питания организованных групп детей-сирот, детей оставшихся без попечения родителей, одаренных детей к месту отдыха и обратно</t>
  </si>
  <si>
    <t>Молодые специалисты получат денежные выплаты, предусмотренные Законом Воронежской области «О молодом специалисте в Воронежской области»</t>
  </si>
  <si>
    <t>ОСНОВНОЕ МЕРОПРИЯТИЕ 7.2.</t>
  </si>
  <si>
    <t>Мероприятие 3.3.2.</t>
  </si>
  <si>
    <t>Мероприятие 3.3.3.</t>
  </si>
  <si>
    <t>Мероприятие 3.3.4.</t>
  </si>
  <si>
    <t xml:space="preserve">Организация и проведение системы конкурсов и мероприятий, образовательных смен в рамках социально-педагогического направления </t>
  </si>
  <si>
    <t>Мероприятие 3.3.6.</t>
  </si>
  <si>
    <t>Формирование целостной системы поддержки  молодежи и подготовке ее к службе в Вооруженных Силах Российской Федерации</t>
  </si>
  <si>
    <t>Развитие современной системы социальных услуг детям и семьям с детьми</t>
  </si>
  <si>
    <t>ПОДПРОГРАММА 3</t>
  </si>
  <si>
    <t>Оплата проезда и питания организованных групп детей-сирот, детей оставшихся без попечения родителей, одаренных детей к месту отдыха и обратно</t>
  </si>
  <si>
    <t>ОСНОВНОЕ МЕРОПРИЯТИЕ 4.3.</t>
  </si>
  <si>
    <t>ОСНОВНОЕ МЕРОПРИЯТИЕ 4.4</t>
  </si>
  <si>
    <t>Проведение совещаний, семинаров (в том числе выездных) с целью совершенствование кадрового и информационно-методического обеспечения организации по вопросам проведения детской оздоровительной кампании</t>
  </si>
  <si>
    <t>ОСНОВНОЕ МЕРОПРИЯТИЕ 5.1.</t>
  </si>
  <si>
    <t>Основное мероприятие 4.4</t>
  </si>
  <si>
    <t>от 10.04.2020 года №  348</t>
  </si>
  <si>
    <t>Поддержка информационного молодежного сайта, развитие системы электронного информирования молодежи о потенциальных возможностях саморазвития</t>
  </si>
  <si>
    <t>Финансовое обеспечение деятельности областных государственных учреждений, подведомственных департаменту образования, науки и молодежной политики Воронежской области</t>
  </si>
  <si>
    <t>855 0709 02Б01R5160 200</t>
  </si>
  <si>
    <t>855 0701 0210178690 500</t>
  </si>
  <si>
    <t>Распределены субсидии муниципальным районам на развитие сети дошкольных образовательных организаций</t>
  </si>
  <si>
    <t>Контрольное событие 1.1.3</t>
  </si>
  <si>
    <t>Проведен капитальный ремонт в 20 детских садах области в рамках областной адресной программы капитального ремонта</t>
  </si>
  <si>
    <t>в с. Александровка Донская</t>
  </si>
  <si>
    <t>в п.г.т. Грибановский</t>
  </si>
  <si>
    <t>в с. Хреновое</t>
  </si>
  <si>
    <t>Распределены субсидии муниципальным районам на развитие сети общеобразовательных организаций</t>
  </si>
  <si>
    <t>Контрольное событие 1.2.3</t>
  </si>
  <si>
    <t>Проведен капитальный ремонт в 48 школах области в рамках областной адресной программы капитального ремонта</t>
  </si>
  <si>
    <t>Контрольное событие 1.2.4</t>
  </si>
  <si>
    <t>ОСНОВНОЕ МЕРОПРИЯТИЕ 1.6</t>
  </si>
  <si>
    <t>Контрольное событие 1.6.1</t>
  </si>
  <si>
    <t>Открыты 42 центра образования цифрового и гуманитарного профилей «Точки роста»</t>
  </si>
  <si>
    <t>Контрольное событие 1.6.2</t>
  </si>
  <si>
    <t>ОСНОВНОЕ МЕРОПРИЯТИЕ 1.7</t>
  </si>
  <si>
    <t>Контрольное событие 1.7.1</t>
  </si>
  <si>
    <t>ОСНОВНОЕ МЕРОПРИЯТИЕ 1.8</t>
  </si>
  <si>
    <t>Контрольное событие 1.8.1</t>
  </si>
  <si>
    <t>Внедрена цифровая образовательная среда в 101 образовательную организацию (поставлено цифровое оборудование)</t>
  </si>
  <si>
    <t>ОСНОВНОЕ МЕРОПРИЯТИЕ 1.10</t>
  </si>
  <si>
    <t>Контрольное событие 1.10.1</t>
  </si>
  <si>
    <t>Введен в эксплуатацию детский сад в с. Новая Усмань</t>
  </si>
  <si>
    <t>Контрольное событие 2.5.1</t>
  </si>
  <si>
    <t>Контрольное событие 2.13.1</t>
  </si>
  <si>
    <t>Контрольное событие 2.15.1</t>
  </si>
  <si>
    <t>Контрольное событие 2.16.1</t>
  </si>
  <si>
    <t>Реализация отдельных мероприятий проекта «Создание системы обеспечения равного доступа к образованию детей с ОВЗ в Воронежской области с учетом разнообразия их образовательных потребностей и индивидуальных возможностей («Особенный ребенок»)</t>
  </si>
  <si>
    <t>Контрольное событие 2.20.1</t>
  </si>
  <si>
    <t>ОСНОВНОЕ МЕРОПРИЯТИЕ 2.21</t>
  </si>
  <si>
    <t>Контрольное событие 2.21.1</t>
  </si>
  <si>
    <t>ОСНОВНОЕ МЕРОПРИЯТИЕ 2.22</t>
  </si>
  <si>
    <t>Единая субвенция бюджетам муниципальных районов и городских округов Воронежской области для осуществления отдельных государственных полномочий Воронежской области по созданию и организации деятельности комиссий по делам несовершеннолетних и защите их прав, организации и осуществлению деятельности по опеке и попечительству</t>
  </si>
  <si>
    <t>ОСНОВНОЕ МЕРОПРИЯТИЕ 2.23</t>
  </si>
  <si>
    <r>
      <t xml:space="preserve">Региональный проект </t>
    </r>
    <r>
      <rPr>
        <sz val="14"/>
        <color indexed="8"/>
        <rFont val="Arial"/>
        <family val="2"/>
      </rPr>
      <t>«</t>
    </r>
    <r>
      <rPr>
        <sz val="14"/>
        <color indexed="8"/>
        <rFont val="Times New Roman"/>
        <family val="1"/>
      </rPr>
      <t>Поддержка семей, имеющих детей</t>
    </r>
    <r>
      <rPr>
        <sz val="14"/>
        <color indexed="8"/>
        <rFont val="Arial Cyr"/>
        <family val="0"/>
      </rPr>
      <t>»</t>
    </r>
  </si>
  <si>
    <t>Проведен областной конкурс творческих работ для детей из замещающих семей "Семья, рожденная из сердца"</t>
  </si>
  <si>
    <t>Проведена выставка творческих работ к Международному Дню семьи</t>
  </si>
  <si>
    <t>Проведена выставка работ к Международному Дню защиты детей</t>
  </si>
  <si>
    <t>Проведен областной творческий конкурс "Моя семья - счастливые мгновения"</t>
  </si>
  <si>
    <t>Проведено заседание оргкомитета по подготовке чемпионата профессионального мастерства "Молодые профессионалы"</t>
  </si>
  <si>
    <t>Открыто 6 ресурсных классов в общеобразовательных организациях для реализации адаптивной модели обучения, воспитания и реабилитации детей с расстройствами аутистического спектра</t>
  </si>
  <si>
    <t>Контрольное событие 2.4.1</t>
  </si>
  <si>
    <t>66 организций</t>
  </si>
  <si>
    <t>Проведены плановые проверки юридических лиц и индивидуальных предпринимателей</t>
  </si>
  <si>
    <t>57 организаций</t>
  </si>
  <si>
    <t>36 организаций</t>
  </si>
  <si>
    <t>80 организаций</t>
  </si>
  <si>
    <t>Контрольное событие 6.3.2</t>
  </si>
  <si>
    <t>Проведены проверки деятельности органов местного самоуправления и должностных лиц органов местного самоуправления Воронежской области</t>
  </si>
  <si>
    <t>2 проверки</t>
  </si>
  <si>
    <t>1 проверка</t>
  </si>
  <si>
    <t>Заключены контракты на проведение работ (услуг) по созданию условий для занятия физической культурой и спортом в общеобразовательных организациях:</t>
  </si>
  <si>
    <t>в Бобровском муниципальном района</t>
  </si>
  <si>
    <t>в Бутурлиновском муниципальном района</t>
  </si>
  <si>
    <t>в Верхнемамонском муниципальном района</t>
  </si>
  <si>
    <t>в Грибановском муниципальном района</t>
  </si>
  <si>
    <t>в Калачеевском муниципальном района</t>
  </si>
  <si>
    <t>в Лискинском муниципальном района</t>
  </si>
  <si>
    <t>в Нижнедевицком муниципальном района</t>
  </si>
  <si>
    <t>в Новоусманском муниципальном района</t>
  </si>
  <si>
    <t>в Рамонском муниципальном района</t>
  </si>
  <si>
    <t>в Семилукском муниципальном района</t>
  </si>
  <si>
    <t>в Хохольском муниципальном района</t>
  </si>
  <si>
    <t>Контрольное событие 1.7.2</t>
  </si>
  <si>
    <t>Организация и проведение конкурсов (чемпионатов) профессионального мастерства, в том числе WorldSkills "Молодые профессионалы", чемпионата профессионального мастерства среди людей с инвалидностью "АБИЛИМПИКС"; участие региональных команд в конкурсах (чемпионатах) профессионального мастерства различного уровня; поощрение победителей и призеров национальных и международных чемпионатов по профессиональному мастерству по стандартам "WorldSkills", а также их наставников</t>
  </si>
  <si>
    <t>Мероприятие 8.3.1.</t>
  </si>
  <si>
    <t>Будут подготовлены квалифицированные кадры, владеющие современными педагогическими технологиями дополнительного образования и социализации детей и подростков</t>
  </si>
  <si>
    <t>Реализация отдельных мероприятий проекта "Доступное дополнительное образование для детей в Воронежской области"</t>
  </si>
  <si>
    <t>Обеспечение функционирования б/о "Смена", лагеря "Заря" на базе Борисоглебской спецшколы-интерната</t>
  </si>
  <si>
    <t>Руководитель департамента  О.Н. Мосолов</t>
  </si>
  <si>
    <t xml:space="preserve">Основное мероприятие 8.3 </t>
  </si>
  <si>
    <t>Начальник отдела С.В. Тихонова</t>
  </si>
  <si>
    <t>Основное мероприятие 7.5</t>
  </si>
  <si>
    <t xml:space="preserve">Мероприятие 7.5.1 </t>
  </si>
  <si>
    <t>Основное мероприятие 5.5</t>
  </si>
  <si>
    <t>Основное мероприятие 5.2</t>
  </si>
  <si>
    <t>Мероприятие 5.2.5</t>
  </si>
  <si>
    <t>Обеспечение прав граждан на получение общедоступного профессионального образования</t>
  </si>
  <si>
    <t>Основное мероприятие 3.6</t>
  </si>
  <si>
    <t>Основное мероприятие 2.21</t>
  </si>
  <si>
    <t>Основное мероприятие 2.22</t>
  </si>
  <si>
    <t>Единая субвенция бюджетам муниципальных районов и городстких округов Воронежской области для осуществления отдельных государственных полномочий Воронежеской области по созданию и организации деятельности комиссии по делам несовершеннолетних и защите их прав, организации и осуществлению деятельности по опеке и попечительству</t>
  </si>
  <si>
    <t>Единая субвенция для осуществления отдельных государственных полномочий по оказанию мер социальной поддержки семьям, взявшим на воспитание детей-сирот и детей, оставшихся без попечения родителей</t>
  </si>
  <si>
    <t>Основное мероприятие 1.10</t>
  </si>
  <si>
    <t>Основное мероприятие 1.9</t>
  </si>
  <si>
    <t>Основное мероприятие 1.8</t>
  </si>
  <si>
    <t>Основное мероприятие 1.7</t>
  </si>
  <si>
    <t>Создание условий для поддержки одаренных детей, привлечение молодежи к управленческой и организаторской деятельности, формирование и развитие системы молодежного резерва кадров</t>
  </si>
  <si>
    <t>Мероприятие 4.3.7</t>
  </si>
  <si>
    <t>Поддержка на конкурсной основе проектов социально ориентированных некоммерческих организаций, образовательных организаций, работающих с молодыми талантами и детьми с высоким уровнем мотивации к обучению и самореализации</t>
  </si>
  <si>
    <t>Мероприятие 3.2.11.</t>
  </si>
  <si>
    <t>Мероприятие 3.2.12.</t>
  </si>
  <si>
    <t>ОСНОВНОЕ МЕРОПРИЯТИЕ 3.3.</t>
  </si>
  <si>
    <t>Мероприятие 3.3.1.</t>
  </si>
  <si>
    <t>855 0702 0210270260 200</t>
  </si>
  <si>
    <t>855 0702 0210271490 600</t>
  </si>
  <si>
    <t>855 0702 0210278120 500</t>
  </si>
  <si>
    <t>855 0702 0210200590 200</t>
  </si>
  <si>
    <t>855 0702 0210200590 100</t>
  </si>
  <si>
    <t>855 0702 0210270260 600</t>
  </si>
  <si>
    <t>855 0702 0210278130 500</t>
  </si>
  <si>
    <t>Организация и проведение ежегодной подготовки и переподготовки административно-управленческого и педагогического персонала лагерей</t>
  </si>
  <si>
    <t xml:space="preserve">                                                      855 0702 028Е151870 200</t>
  </si>
  <si>
    <t>Организация и проведение торжественного награждения лауреатов федеральных и областных премий по поддержке талантливой молодежи их педагогов и наставников</t>
  </si>
  <si>
    <t>Мероприятие 3.2.12</t>
  </si>
  <si>
    <t>Организация оздоровительных, культурных и иных мероприятий на базе автономного учреждения Воронежской области "Пансионат с лечением "Репное""</t>
  </si>
  <si>
    <t>Основное мероприятие 3.3</t>
  </si>
  <si>
    <t>Основное 
мероприятие 1.2</t>
  </si>
  <si>
    <t xml:space="preserve">Мероприятие 1.2.14 </t>
  </si>
  <si>
    <t>Организация и проведение мероприятий, направленных на развитие школьной, студенческой и молодежной прессы</t>
  </si>
  <si>
    <t>ПОДПРОГРАММА 8</t>
  </si>
  <si>
    <t>Основное мероприятие 8.1.</t>
  </si>
  <si>
    <t>ПОДПРОГРАММА 10</t>
  </si>
  <si>
    <t>855 1004 0221570930 300</t>
  </si>
  <si>
    <t>855 1004 0221370250 300</t>
  </si>
  <si>
    <t>Основное мероприятие 2.13</t>
  </si>
  <si>
    <t>Основное мероприятие 2.16</t>
  </si>
  <si>
    <t>Управление делами Воронежской области</t>
  </si>
  <si>
    <t>Основное мероприятие 3.1</t>
  </si>
  <si>
    <t>855 0709 0260359900 100</t>
  </si>
  <si>
    <t>855 0709 0260359900 200</t>
  </si>
  <si>
    <t>855 0709 0260172010 100</t>
  </si>
  <si>
    <t>Государственное автономное учреждение дополнительного образования  Воронежской области "Региональный центр выявления, поддержки и развития способностей и талантов у детей и молодежи "Орион"</t>
  </si>
  <si>
    <t>реализации государственной программы Воронежской области "Развитие образования"</t>
  </si>
  <si>
    <t>на основе контрольных событий на 2020 год</t>
  </si>
  <si>
    <t>44 лучших учителей получили денежное поощрение по итогам конкурса на получение денежного поощрения лучшими учителями Воронежской области</t>
  </si>
  <si>
    <r>
      <t>Контрольное собы</t>
    </r>
    <r>
      <rPr>
        <sz val="14"/>
        <rFont val="Times New Roman"/>
        <family val="1"/>
      </rPr>
      <t>тие 2.22</t>
    </r>
    <r>
      <rPr>
        <sz val="14"/>
        <color indexed="8"/>
        <rFont val="Times New Roman"/>
        <family val="1"/>
      </rPr>
      <t>.1</t>
    </r>
  </si>
  <si>
    <t>Контрольное событие 2.23.1</t>
  </si>
  <si>
    <t>Контрольное событие 5.1.2</t>
  </si>
  <si>
    <t>Оказано услуг консультативной помощи гражданам, желающим принять на воспитание в свои семьи детей-сирот; психолого-педагогической, методической и консультативной помощи родителям детей, не посещающих детские сады; психолого-педагогической, методической и консультативной помощи родителям  детей с особенными образовательными потребностями</t>
  </si>
  <si>
    <t>Поставлено оборудование для 20 мастерских для обеспечения подготовки кадров для сельского хозяйства (10 мастерских), строительного сектора и IT-сферы</t>
  </si>
  <si>
    <t>Руководитель управления П.П. Толстых</t>
  </si>
  <si>
    <t>Начальник отдела  В.В. Фролов
Начальник отдела Е.А. Семейко</t>
  </si>
  <si>
    <t>Заместитель руководителя департамента С.А. Чуев                                                                    Заместитель руководителя департамента Н.В. Салогубова</t>
  </si>
  <si>
    <t>Начальник отдела Н.В. Колесникова       Начальник отдела О.В. Кузнецова</t>
  </si>
  <si>
    <t xml:space="preserve">Начальник отдела Н.В. Колесникова       Начальник отдела О.В. Кузнецова          Начальник отдела Е.С. Гриднева              </t>
  </si>
  <si>
    <t xml:space="preserve">План реализации государственной программы Воронежской области </t>
  </si>
  <si>
    <t>«Развитие образования»  в разрезе  исполнительных органов государственной власти Воронежской области на 2020 год</t>
  </si>
  <si>
    <t>"Развитие образования" по статьям расходов</t>
  </si>
  <si>
    <t>Проведен конкурс муниципальных программ поддержки социально ориентированных некоммерческих организаций, реализующих программы дополнительного образования в рамках персонифицированного финансирования, на предоставление субсидий из областного бюджета</t>
  </si>
  <si>
    <t>Контрольное событие 3.1.4</t>
  </si>
  <si>
    <t>Заключены соглашения о предоставлении сусидий с муниципальными образованиями</t>
  </si>
  <si>
    <t>Контрольное событие 3.1.5</t>
  </si>
  <si>
    <t xml:space="preserve">Заключены соглашения о предоставлении субсидий  с частными образовательными организациями, реализующими дополнительные общеобразовательные программы для детей, - победителями конкурсного отбора  </t>
  </si>
  <si>
    <t>ОСНОВНОЕ МЕРОПРИЯТИЕ 3.2</t>
  </si>
  <si>
    <t>Контрольное событие 3.2.1</t>
  </si>
  <si>
    <t>Проведен Форум одаренных детей 2020</t>
  </si>
  <si>
    <t>ОСНОВНОЕ МЕРОПРИЯТИЕ 3.3</t>
  </si>
  <si>
    <t>Контрольное событие 3.3.1</t>
  </si>
  <si>
    <t>Проведен областной слет туристов</t>
  </si>
  <si>
    <t>Контрольное событие 3.3.2</t>
  </si>
  <si>
    <t>Проведен конкурс "Юннат -2020"</t>
  </si>
  <si>
    <t>Контрольное событие 3.3.3</t>
  </si>
  <si>
    <t>Проведен конкурс "Мир талантов"</t>
  </si>
  <si>
    <t>Контрольное событие 3.3.4</t>
  </si>
  <si>
    <t>Проведен конкурс "Краеведчесая олимпиада"</t>
  </si>
  <si>
    <t>Контрольное событие 3.3.5</t>
  </si>
  <si>
    <t>ОСНОВНОЕ МЕРОПРИЯТИЕ 3.4</t>
  </si>
  <si>
    <t>Контрольное событие 3.4.1</t>
  </si>
  <si>
    <t>ОСНОВНОЕ МЕРОПРИЯТИЕ 3.5</t>
  </si>
  <si>
    <t>Контрольное событие 3.5.1</t>
  </si>
  <si>
    <t>Обеспечено функционирование сайта "Дополнительное образование, воспитание детей и молодежи ВО" (http://dop36.ru)</t>
  </si>
  <si>
    <t>ОСНОВНОЕ МЕРОПРИЯТИЕ 3.6</t>
  </si>
  <si>
    <t>Контрольное событие 3.6.1</t>
  </si>
  <si>
    <t>Контрольное событие 4.1.1</t>
  </si>
  <si>
    <t>Изданы методические рекомендации для директоров и педагогов, работащих в детских оздоровительных лагерях</t>
  </si>
  <si>
    <t>ОСНОВНОЕ МЕРОПРИЯТИЕ 4.2</t>
  </si>
  <si>
    <t>Контрольное событие 4.2.1</t>
  </si>
  <si>
    <t>Застрахованы 970 учащихся отдыхающих в подведомственных учредениях</t>
  </si>
  <si>
    <t>ОСНОВНОЕ МЕРОПРИЯТИЕ 4.3</t>
  </si>
  <si>
    <t>Контрольное событие 4.3.1</t>
  </si>
  <si>
    <t>Контрольное событие 4.3.2</t>
  </si>
  <si>
    <t>Контрольное событие 4.4.1</t>
  </si>
  <si>
    <t>Организовано обучение директоров и вожатых загородных детских лагерей</t>
  </si>
  <si>
    <t>Контрольное событие 4.4.2</t>
  </si>
  <si>
    <t>ОСНОВНОЕ МЕРОПРИЯТИЕ 5.1</t>
  </si>
  <si>
    <t>Контрольное событие 5.1.1</t>
  </si>
  <si>
    <t>Проведен региональный чемпионат профессионального мастерства "Молодые профессионалы"</t>
  </si>
  <si>
    <t>ОСНОВНОЕ МЕРОПРИЯТИЕ 5.2</t>
  </si>
  <si>
    <t>Контрольное событие 5.2.1</t>
  </si>
  <si>
    <t>ОСНОВНОЕ МЕРОПРИЯТИЕ 6.1</t>
  </si>
  <si>
    <t>Контрольное событие 6.1.1</t>
  </si>
  <si>
    <t>ОСНОВНОЕ МЕРОПРИЯТИЕ 6.3</t>
  </si>
  <si>
    <t>Контрольное событие 6.3.1</t>
  </si>
  <si>
    <t>ОСНОВНОЕ МЕРОПРИЯТИЕ 6.5</t>
  </si>
  <si>
    <t>Контрольное событие 6.5.1</t>
  </si>
  <si>
    <t>ОСНОВНОЕ МЕРОПРИЯТИЕ 7.1</t>
  </si>
  <si>
    <t>Контрольное событие 7.1.1</t>
  </si>
  <si>
    <t>ОСНОВНОЕ МЕРОПРИЯТИЕ 7.2</t>
  </si>
  <si>
    <t>Контрольное событие 7.2.1</t>
  </si>
  <si>
    <t>ОСНОВНОЕ МЕРОПРИЯТИЕ 7.3</t>
  </si>
  <si>
    <t>Контрольное событие 7.3.1</t>
  </si>
  <si>
    <t>Департамент строительной политики Воронежской области</t>
  </si>
  <si>
    <t>Мероприятие 3.3.1</t>
  </si>
  <si>
    <t>Организация и проведение системы конкурсов и мероприятий, образовательных смен в рамках научного, технического, спортивно-технического направления</t>
  </si>
  <si>
    <t>Мероприятие 3.3.2</t>
  </si>
  <si>
    <t>Организация и проведение системы конкурсов и мероприятий, образовательных смен в рамках эколого-биологического направления</t>
  </si>
  <si>
    <t>Мероприятие 3.3.3</t>
  </si>
  <si>
    <t>Организация и проведение системы конкурсов и мероприятий, образовательных смен в рамках туристско-краеведческого направления</t>
  </si>
  <si>
    <t>Мероприятие 3.3.4</t>
  </si>
  <si>
    <t xml:space="preserve">Мероприятие 1.2.15 </t>
  </si>
  <si>
    <t>из них:</t>
  </si>
  <si>
    <t xml:space="preserve"> бюджетные инвестиции на финансирование объектов областной собственности</t>
  </si>
  <si>
    <t xml:space="preserve"> бюджетные инвестиции на приобретение недвижимого имущества в областную собственность</t>
  </si>
  <si>
    <t>Департамент культуры Воронежской области</t>
  </si>
  <si>
    <t>Предоставление субсидий муниципальным образованиям области на оздоровление детей в профильных сменах. Перечисление средств ГБУ ВО «ОЦРДО» на организацию профильных лагерей</t>
  </si>
  <si>
    <t>Организация профильных смен для подростков, состоящих на учете, на базе ДОЛ</t>
  </si>
  <si>
    <t>Департамент физической культуры и спорта Воронежской бласти</t>
  </si>
  <si>
    <t>Проведение ремонтных работ в ДОЛ «Восход»</t>
  </si>
  <si>
    <t>Создание системы информационно-методической поддержки сферы оздоровления и отдыха детей</t>
  </si>
  <si>
    <t>Обеспечение функционирование портала "Отдых и оздоровление детей в Воронежской области" leto36.ru</t>
  </si>
  <si>
    <t>Основное мероприятие 3.2</t>
  </si>
  <si>
    <t>Выявление и поддержка одаренных детей и талантливой молодежи</t>
  </si>
  <si>
    <t>Мероприятие 3.2.1</t>
  </si>
  <si>
    <t>Поддержка талантливой молодежи (выделение премий) в рамках конкурсного отбора по направлениям: в социально-значимой и общественной деятельности; научно-техническом творчестве, учебно-исследовательской деятельности; в художественном творчестве; в любительском спорте; в профессиональном мастерстве</t>
  </si>
  <si>
    <t>ОСНОВНОЕ МЕРОПРИЯТИЕ 3.2.</t>
  </si>
  <si>
    <t>Назначение именных стипендий Правительства Российской Федерации и правительства Воронежской области</t>
  </si>
  <si>
    <t>ПОДПРОГРАММА 6</t>
  </si>
  <si>
    <t>ПОДПРОГРАММА 7</t>
  </si>
  <si>
    <t>Государственные капитальные вложения (за исключением объектов капитального строительства)</t>
  </si>
  <si>
    <t>Основное мероприятие 2.5.</t>
  </si>
  <si>
    <t xml:space="preserve">Основное мероприятие 2.13 </t>
  </si>
  <si>
    <t xml:space="preserve">Основное мероприятие 3.2 </t>
  </si>
  <si>
    <t>Мероприятие 5.1.8</t>
  </si>
  <si>
    <t>Мероприятие 5.1.9</t>
  </si>
  <si>
    <t>855 0704 025E6Д1770 600</t>
  </si>
  <si>
    <t>855 0707 0240370750 200</t>
  </si>
  <si>
    <t>855 0707 0240370750 600</t>
  </si>
  <si>
    <t>855 0707 0240370750 500</t>
  </si>
  <si>
    <t>Мероприятие 3.4.5</t>
  </si>
  <si>
    <t>Участие педагогов во всероссийских конкурсах, семинарах и иных мероприятиях</t>
  </si>
  <si>
    <t>Мероприятие 3.1.17</t>
  </si>
  <si>
    <t xml:space="preserve"> Реализация мероприятий областной адресной программы капитального ремонта
</t>
  </si>
  <si>
    <t>855 0703 023П178750 500</t>
  </si>
  <si>
    <t>855 0703 023П170090 600</t>
  </si>
  <si>
    <t>855 0113 0222278390 500</t>
  </si>
  <si>
    <t>855 1004 0222178540 500</t>
  </si>
  <si>
    <t>820 0709 021F1Д0210 500</t>
  </si>
  <si>
    <t>820 0709 021Е1Д5200 500</t>
  </si>
  <si>
    <t>820 0709 021Е1Д2300 500</t>
  </si>
  <si>
    <t>820 0709 021Р2Д1590 500</t>
  </si>
  <si>
    <t>820 0709 021Р2Д2320 500</t>
  </si>
  <si>
    <t>Мероприятие 1.2.27</t>
  </si>
  <si>
    <t>Реализация мероприятий областной адресной программы капитального ремонта</t>
  </si>
  <si>
    <t>855 0702 0210278750 500</t>
  </si>
  <si>
    <t>Мероприятие 1.2.28</t>
  </si>
  <si>
    <t>Поддержка педагогических работников</t>
  </si>
  <si>
    <t>855 0702 0210270940 300</t>
  </si>
  <si>
    <t>820 0709 0210278750 500</t>
  </si>
  <si>
    <t>855 0701 0210178750 500</t>
  </si>
  <si>
    <t xml:space="preserve">Организация профильных и тематических смен различной направленности (туристических, спортивных, краеведческих, военно-патриотических, экологических и др.) в организациях отдыха и оздоровления детей и подростков
</t>
  </si>
  <si>
    <t>Организация и проведение мероприятий, направленных на развитие добровольческой (волонтерской) деятельности молодежи</t>
  </si>
  <si>
    <t>Мероприятие 7.3.17</t>
  </si>
  <si>
    <t>Организация и проведение системы конкурсов и мероприятий в рамках социально-педагогического направления</t>
  </si>
  <si>
    <t>РАЗВИТИЕ ОБРАЗОВАНИЯ</t>
  </si>
  <si>
    <t>Организация в молодежной среде фестивалей, форумов и конкурсов, направленных на профилактику этнополитического и религиозно-политического экстремизма, ксенофобии и нетерпимости</t>
  </si>
  <si>
    <t>Мероприятие 1.1.7</t>
  </si>
  <si>
    <t>Мероприятие 1.1.8</t>
  </si>
  <si>
    <t>Основное мероприятие 1.2</t>
  </si>
  <si>
    <t>Мероприятие 1.2.1</t>
  </si>
  <si>
    <t>Мероприятие 1.2.6</t>
  </si>
  <si>
    <t>Мероприятие 1.2.10</t>
  </si>
  <si>
    <t>Мероприятие 1.2.11</t>
  </si>
  <si>
    <t>Мероприятие 1.2.12</t>
  </si>
  <si>
    <t>Мероприятие 1.2.14</t>
  </si>
  <si>
    <t>Мероприятие 1.2.15</t>
  </si>
  <si>
    <t>Мероприятие 1.2.19</t>
  </si>
  <si>
    <t xml:space="preserve">Обеспечение предоставления среднего профессионального образования в частных организациях, осуществляющих образовательную деятельность по имеющим государственную аккредитацию образовательным программам среднего профессионального образования (субсидии некоммерческим организациям)
</t>
  </si>
  <si>
    <t>855 0704 0250271750 600</t>
  </si>
  <si>
    <t xml:space="preserve">Обеспечение прав граждан на получение общедоступного профессионального образования
</t>
  </si>
  <si>
    <t>Обеспечение предоставления среднего профессионального образования в частных организациях, осуществляющих образовательную деятельность по имеющим государственную аккредитацию образовательным программам среднего профессионального образования (субсидии некоммерческим организациям)</t>
  </si>
  <si>
    <t>855 0704 0280170750 600</t>
  </si>
  <si>
    <t>Мероприятие 5.5.2</t>
  </si>
  <si>
    <t>855 0704 021E452190 600</t>
  </si>
  <si>
    <t>Оказание услуг психолого-педагогической, методической и консультативной помощи родителям (законным представителям) детей, а также гражданам, желающим принять на воспитание в свои семьи детей, оставшихся без попечения родителей, в том числе с привлечением некоммерческих организаций</t>
  </si>
  <si>
    <t>Проведение капитального ремонта 1 учреждения дополнительного образования</t>
  </si>
  <si>
    <t>Организация работы по развитию системы информирования детей и общественности о потенциальных возможностях получения дополнительного образования</t>
  </si>
  <si>
    <t>Обеспечение функционирования сайта "Дополнительное образование, воспитание детей и молодежи ВО" (http://dop36.ru)</t>
  </si>
  <si>
    <t>Приобретение высокотехнологичного оборудования, проведение ремонтных работ помещений</t>
  </si>
  <si>
    <t>Разработка нормативных правовых актов, регулирующих организацию отдыха и оздоровления детей и молодежи в Воронежской области; разработка и издание методических материалов для организаторов летнего отдыха и оздоровления</t>
  </si>
  <si>
    <t>Все организаторы отдыха и оздоровления детей области обеспечены методическими материалами</t>
  </si>
  <si>
    <t>Создания системы взаимодействия всех субъектов в организации сферы оздоровления и отдыха детей</t>
  </si>
  <si>
    <t>Сохранение и развитие инфраструктуры детского отдыха и оздоровления в Воронежской области. Содействие развитию различных организаций, предоставляющих услуги в сфере летнего отдыха и оздоровления детей</t>
  </si>
  <si>
    <t>Возмещение расходов на доставку детей в МДЦ «Артек», ВДЦ «Орленок», «Смена». Перечисление средств ГБУ ВО «ОЦРДО» на организацию профильных лагерей</t>
  </si>
  <si>
    <t>Предоставление субсидий муниципальным образованиям области для организации отдыха и оздоровления детей и молодежи</t>
  </si>
  <si>
    <t>разбивка по КБК</t>
  </si>
  <si>
    <t>План реализации государственной программы Воронежской области 
«Развитие образования»  в разрезе  исполнительных органов государственной власти Воронежской области на 2020 год</t>
  </si>
  <si>
    <t>ОСНОВНОЕ МЕРОПРИЯТИЕ 5.5</t>
  </si>
  <si>
    <t>Приобретение оборудования, программного обеспечения для кабинетов предметной области «Технология», «Информатика», «Основы безопасности жизнедеятельности» для 63 школ, повышение квалификации педагогических работников в целях создания центров образования цифрового и гуманитарного профилей</t>
  </si>
  <si>
    <t>Выплаты компенсаций за работу по подготовке и проведению ЕГЭ педагогическими работниками общеобразовательных организаций, участвующим в проведении ЕГЭ; оплата труда верификаторам; приобретение расходных материалов и оборудования для РЦОИ ИТЭК, приобретение неэксклюзивных (пользовательских) прав на программное обеспечение для итоговой аттестации «АИС ГИА» учащихся 9-х классов по общеобразовательным предметам</t>
  </si>
  <si>
    <t>Мероприятие 1.2.26</t>
  </si>
  <si>
    <t>Мероприятия по развитию сети общеобразовательных организаций Воронежской области</t>
  </si>
  <si>
    <t>Основное мероприятие 2.20</t>
  </si>
  <si>
    <t>Реализация отдельных мероприятий проекта "Создание системы обеспечения равного доступа к образованию детей с ОВЗ в Воронежской области с учетом разнообразия их образовательных потребностей и индивидуальных возможностей (Особенный ребенок)</t>
  </si>
  <si>
    <t>855 0707 0270470310 200</t>
  </si>
  <si>
    <t>ОСНОВНОЕ МЕРОПРИЯТИЕ 4.1</t>
  </si>
  <si>
    <t>855 0707 0240170280 600</t>
  </si>
  <si>
    <t>ОСНОВНОЕ МЕРОПРИЯТИЕ 2.20</t>
  </si>
  <si>
    <t>855 0702 022П278400 500</t>
  </si>
  <si>
    <t xml:space="preserve">Мероприятия по развитию сети общеобразовательных организаций Воронежской области
</t>
  </si>
  <si>
    <t>855 0702 02102R5380 600</t>
  </si>
  <si>
    <t>855 0702 02102R5320 600</t>
  </si>
  <si>
    <t>Модернизация технологий и содержание обучения в соответствии с новым федеральным государственным образовательным стандартом посредством разработки концепций модернизации конкретных областей, поддержки региональных программ развития образования и поддержки сетевых методических объединений</t>
  </si>
  <si>
    <t>855 0702 02102R5390 600</t>
  </si>
  <si>
    <t>855 0702 0210270420 300</t>
  </si>
  <si>
    <t>855 0701 0210178300 500</t>
  </si>
  <si>
    <t>855 0703 023П178420 500</t>
  </si>
  <si>
    <t>855 0701 022П278400 500</t>
  </si>
  <si>
    <t>855 0702 0221600590 200</t>
  </si>
  <si>
    <t>855 0702 0221600590 100</t>
  </si>
  <si>
    <t>855 0702 0220100590 200</t>
  </si>
  <si>
    <t>820 0709 021F150210 500</t>
  </si>
  <si>
    <t>855 0702 021E551620 600</t>
  </si>
  <si>
    <t>855 0702 021E452100 200</t>
  </si>
  <si>
    <t>855 0702 021E452100 500</t>
  </si>
  <si>
    <t>855 0702 021E250970 500</t>
  </si>
  <si>
    <t>Мероприятие 1.6.1</t>
  </si>
  <si>
    <t>855 0702 021Е151690 200</t>
  </si>
  <si>
    <t>855 0702 021Е151690 500</t>
  </si>
  <si>
    <t>Мероприятие 1.6.3</t>
  </si>
  <si>
    <t>820 0709 021Е155200 500</t>
  </si>
  <si>
    <t>820 0709 021Р251590 500</t>
  </si>
  <si>
    <t>855 0702 0210278810 500</t>
  </si>
  <si>
    <t>855 0702 0210278940 500</t>
  </si>
  <si>
    <t xml:space="preserve">Поддержка проектов, связанных с инновациями в образовании
</t>
  </si>
  <si>
    <t>855 0702 0210278820 500</t>
  </si>
  <si>
    <t>Мероприятие 1.2.23</t>
  </si>
  <si>
    <t>Поддержка проектов, связанных с инновациями в образовании</t>
  </si>
  <si>
    <t>Повышение качества общего образования посредством обновления содержания и технологий преподавания общеобразовательных программ, вовлечения всех участников системы образования в развитие системы общего образования, а также за счет обновления материально-технической базы общеобразовательных организаций</t>
  </si>
  <si>
    <t xml:space="preserve">Обеспечение работы ресурсного центра и служб, осуществляющих подготовку лиц, желающих принять на воспитание в свою семью ребенка, оставшегося без попечения родителей. </t>
  </si>
  <si>
    <t xml:space="preserve">Все заявители будут обеспечены выплатой единовременного пособия </t>
  </si>
  <si>
    <t xml:space="preserve">Все заявители будут обеспечены выплатой </t>
  </si>
  <si>
    <t>Проведение областных и зональных конкурсов, соревнований, олимпиад различной направленности. Организация и проведение торжественных церемоний награждений победителей и призеров конкурсов, соревнований, олимпиад. Выплата поощрения лучшим учителям (14 премий за счет федерального бюджета, 30 премий за счет регионального бюджета)</t>
  </si>
  <si>
    <t>Обеспечение учащихся 1 - 9-х классов общеобразовательных организаций ультрапастеризованным питьевым молоком не реже 3 раз в неделю. Все обучающиеся 1 - 9-х классов, посещающие школу, будут обеспечены молоком.</t>
  </si>
  <si>
    <t>Финансирование проведения региональных спортивных мероприятий для школьников, участия школьных команд Воронежской области в межрегиональных, федеральных спортивных состязаниях («Президентские состязания», «Президентские спортивные игры»); закупка спортивной экипировки для школьных команд.</t>
  </si>
  <si>
    <t>Предоставления субвенции бюджетам муниципальных образований на обеспечение государственных гарантий реализации прав на получение общедоступного и бесплатного общего образования, а также дополнительного образования детей в общеобразовательных учреждениях и субсидии частным общеобразовательным организациям. Обеспечение соответствия уровня средней заработной платы педагогических работников государственных (муниципальных) образовательных организаций общего образования к средней заработной плате в регионе</t>
  </si>
  <si>
    <t>Предоставление грантов педагогическим работникам.</t>
  </si>
  <si>
    <t>Предоставления грантов в форме субсидий 2 школам по итогам конкурса</t>
  </si>
  <si>
    <t>855 0704 025E672260 600</t>
  </si>
  <si>
    <t>855 0707 0270370310 800</t>
  </si>
  <si>
    <t>855 0707 027E854120 500</t>
  </si>
  <si>
    <t>Ежемесячное денежное вознаграждение за классное руководство  педагогическим работникам государственных и муниципальных общеобразовательных организаций</t>
  </si>
  <si>
    <t>865 0702 0210253030 600</t>
  </si>
  <si>
    <t>Обеспечение участия делигации Воронежской области во всероссийских, межрегиональных мероприятиях, конкурсах</t>
  </si>
  <si>
    <t>Организация областного молодежного образовательного форума «Молгород», регионального сбора вожатых</t>
  </si>
  <si>
    <t>Оснащение и подключение к сети Интернет областных организаций дополнительного образования детей, создание и поддержка сайтов государственных областных организаций дополнительного образования детей иных государственных (областных) организаций, занимающихся вопросами развития системы дополнительного образования детей, подведомственных департаменту образования, науки и молодежной политики Воронежской области</t>
  </si>
  <si>
    <t>ПОДПРОГРАММА 4</t>
  </si>
  <si>
    <t>Мероприятие 7.4.8</t>
  </si>
  <si>
    <t>Организация или проведение мероприятий, направленных на развитие школьной, студенческой и молодежной прессы</t>
  </si>
  <si>
    <t>Мероприятие 7.4.9</t>
  </si>
  <si>
    <t xml:space="preserve">Вовлечение молодежи в социальную практику </t>
  </si>
  <si>
    <t>Всего</t>
  </si>
  <si>
    <t>областной бюджет</t>
  </si>
  <si>
    <t>федеральный бюджет</t>
  </si>
  <si>
    <t>всего</t>
  </si>
  <si>
    <t>в том числе по источникам:</t>
  </si>
  <si>
    <t>Код бюджетной классификации (в соответствии с законом Воронежской области об областном бюджете)</t>
  </si>
  <si>
    <t>Исполнительный орган государственной власти Воронежской области - главный распорядитель средств областного бюджета (далее - ГРБС)</t>
  </si>
  <si>
    <t>Начальник отдела   Е.С. Гриднева</t>
  </si>
  <si>
    <t>Начальник отдела  И.В. Пешкова</t>
  </si>
  <si>
    <t>Государственное бюджетное учреждение дополнительного профессионального образования Воронежской области "Институт развития образования"</t>
  </si>
  <si>
    <t>Профилактика этнополитического и религиозно-политического экстремизма, ксенофобии и нетерпимости</t>
  </si>
  <si>
    <t>Мероприятие 10.2.1</t>
  </si>
  <si>
    <t>Мероприятие 4.4.7</t>
  </si>
  <si>
    <t>ПОДПРОГРАММА 5</t>
  </si>
  <si>
    <t>Мероприятие 5.1.6</t>
  </si>
  <si>
    <t xml:space="preserve"> Организация и проведение торжественного награждения лауреатов федеральных и областных премий по поддержке талантливой молодежи их педагогов и наставников</t>
  </si>
  <si>
    <t>ОСНОВНОЕ МЕРОПРИЯТИЕ 3.4.</t>
  </si>
  <si>
    <t>Организация круглогодичного санаторно-курортного оздоровления детей-сирот и детей, оставшихся без попечения родителей</t>
  </si>
  <si>
    <t>Организация отдыха и оздоровления детей в лагерях дневного пребывания</t>
  </si>
  <si>
    <t>Обеспечение страхования детей-сирот, детей, оставшихся без попечения родителей, одаренных детей в период пребывания в учреждениях отдыха и оздоровления и подготовка необходимых правовых актов</t>
  </si>
  <si>
    <t>Мероприятие 4.2.3</t>
  </si>
  <si>
    <t xml:space="preserve">Оснащение и подключение к сети Интернет областных организаций дополнительного образования детей, создание и поддержка сайтов государственных областных организаций дополнительного образования детей иных государственных (областных) организаций, занимающихся вопросами развития системы дополнительного образования детей, подведомственных департаменту образования, науки и молодежной политики Воронежской области
</t>
  </si>
  <si>
    <t>Основное 
мероприятие 4.2</t>
  </si>
  <si>
    <t>Основное 
мероприятие 4.3</t>
  </si>
  <si>
    <t>Основное 
мероприятие 4.4</t>
  </si>
  <si>
    <t>Основное 
мероприятие 5.1</t>
  </si>
  <si>
    <t>Основное 
мероприятие 6.1</t>
  </si>
  <si>
    <t>Основное 
мероприятие 6.3</t>
  </si>
  <si>
    <t xml:space="preserve">Основное мероприятие 7.1 </t>
  </si>
  <si>
    <t>Мероприятие 3.4.4</t>
  </si>
  <si>
    <t>Организация конкурса «Педагог дополнительного образования Воронежской области»</t>
  </si>
  <si>
    <t>Основное мероприятие 3.5</t>
  </si>
  <si>
    <t>Мероприятие 3.2.11</t>
  </si>
  <si>
    <t>Распределены субсидии муниципальным районам на развитие сети организаций дополнительного образования детей</t>
  </si>
  <si>
    <t>Контрольное событие 3.1.2</t>
  </si>
  <si>
    <r>
      <t xml:space="preserve">Проведен капитальный ремонт в МКОО ДО </t>
    </r>
    <r>
      <rPr>
        <sz val="14"/>
        <color indexed="8"/>
        <rFont val="Arial"/>
        <family val="2"/>
      </rPr>
      <t>«</t>
    </r>
    <r>
      <rPr>
        <sz val="14"/>
        <color indexed="8"/>
        <rFont val="Times New Roman"/>
        <family val="1"/>
      </rPr>
      <t>СЮТ</t>
    </r>
    <r>
      <rPr>
        <sz val="14"/>
        <color indexed="8"/>
        <rFont val="Arial Cyr"/>
        <family val="0"/>
      </rPr>
      <t>»</t>
    </r>
    <r>
      <rPr>
        <sz val="14"/>
        <color indexed="8"/>
        <rFont val="Times New Roman"/>
        <family val="1"/>
      </rPr>
      <t xml:space="preserve"> Россошанского района</t>
    </r>
  </si>
  <si>
    <t>Контрольное событие 3.1.3</t>
  </si>
  <si>
    <t>4600 услуг</t>
  </si>
  <si>
    <t>9900 услуг</t>
  </si>
  <si>
    <t>10000 услуг</t>
  </si>
  <si>
    <t>10284 услуг</t>
  </si>
  <si>
    <t>Поставлено  и оплачено оборудование в 2 коррекционные школы</t>
  </si>
  <si>
    <t>Образовательными организациями области размещена актуальная информация о своей деятельности в информационно-телекоммуникационных сетях, в том числе на официальном сайте образовательной организации в сети "Интернет"</t>
  </si>
  <si>
    <t>Направлен в региональный проектный офис итоговый отчет о реализации проекта «Создание системы обеспечения равного доступа к образованию детей с ОВЗ в Воронежской области с учетом разнообразия их образовательных потребностей и индивидуальных возможностей («Особенный ребенок»)</t>
  </si>
  <si>
    <t>В муниципальные образования перечислены субвенции в полном объеме на обеспечение деятельности комиссий по делам несовершеннолетних и защите их прав, организации и осуществлению деятельности по опеке и попечительству</t>
  </si>
  <si>
    <t xml:space="preserve">Подготовлены и направлен предложения по планируемым объемам бюджетных ассигнований на 2021 – 2023 годы на реализацию государственной программы Воронежской области "Развиие образования" и непрограммных мероприятий по кодам бюджетной классификации расходов </t>
  </si>
  <si>
    <t>Предоставлена субсидия АНПОО "Колледж ВИВТ" на возмещение затрат в связи с реализацией частными образовательными организациями программ среднего профессионального образования</t>
  </si>
  <si>
    <t>Контрольное событие 8.1.2</t>
  </si>
  <si>
    <t xml:space="preserve">Доведены бюджетные ассигнования организациям, подведомственным департаменту образования, науки и молодежной политики Воронежской области, на оказание услуг </t>
  </si>
  <si>
    <t>4 проверки</t>
  </si>
  <si>
    <t>Обеспечено функционирование информационного молодежного сайта (техническая поддержка, наполнение сайта)</t>
  </si>
  <si>
    <t>Контрольное событие 9.1.2</t>
  </si>
  <si>
    <t xml:space="preserve">Издан приказ департамента образования, науки и моодежной политики Воронежской области об организации и проведении мониторинга индивидуальных учебных достижений обучающихся на территории Воронежской области в 2020 году  </t>
  </si>
  <si>
    <t>Издан приказ департамента образования, науки и моодежной политики Воронежской области об организации и проведении мониторинга качества подготовки обучающихся организаций, реализующих программы общего образования н территории Воронежской области, в 2020 году</t>
  </si>
  <si>
    <t>Проведен ремонт в ДОЛ "Восход"</t>
  </si>
  <si>
    <t xml:space="preserve">Подготовлен отчет о выполнении Плана реализации государственной программы Воронежской области "Развитие образования" </t>
  </si>
  <si>
    <t>ОСНОВНОЕ МЕРОПРИЯТИЕ 9.1</t>
  </si>
  <si>
    <t>Контрольное событие 9.1.1</t>
  </si>
  <si>
    <t>Контрольное событие 9.2.1</t>
  </si>
  <si>
    <t>Контрольное событие 9.3.1</t>
  </si>
  <si>
    <t>ОСНОВНОЕ МЕРОПРИЯТИЕ 3.1</t>
  </si>
  <si>
    <r>
      <t xml:space="preserve">Реализация отдельных мероприятий проекта </t>
    </r>
    <r>
      <rPr>
        <sz val="14"/>
        <color indexed="8"/>
        <rFont val="Arial"/>
        <family val="2"/>
      </rPr>
      <t>«</t>
    </r>
    <r>
      <rPr>
        <sz val="14"/>
        <color indexed="8"/>
        <rFont val="Times New Roman"/>
        <family val="1"/>
      </rPr>
      <t>Доступное дополнительное образование для детей в Воронежской области</t>
    </r>
    <r>
      <rPr>
        <sz val="14"/>
        <color indexed="8"/>
        <rFont val="Arial Cyr"/>
        <family val="0"/>
      </rPr>
      <t>»</t>
    </r>
  </si>
  <si>
    <t>Контрольное событие 3.1.1</t>
  </si>
  <si>
    <t>855 0709 022Е371810 600</t>
  </si>
  <si>
    <t>855 0709 022Е378640
500</t>
  </si>
  <si>
    <t>Заключены соглашения с муниципальными образованиями на предоставление субсидий из областного бюджета</t>
  </si>
  <si>
    <t>Обеспечено функционирование сайта  leto36.ru</t>
  </si>
  <si>
    <t>Проведен областной молодежный образовательный форум «Молгород»</t>
  </si>
  <si>
    <t>Формирование целостной системы поддержки  молодежи и подготовки ее к службе в Вооруженных Силах Российской Федерации</t>
  </si>
  <si>
    <t>Проведен конкурс социально значимых проектов детских и молодежных общественных некоммерческих организаций</t>
  </si>
  <si>
    <t xml:space="preserve">согласно закону Воронежской области об областном бюджете </t>
  </si>
  <si>
    <t xml:space="preserve">согласно бюджетной росписи расходов областного бюджета </t>
  </si>
  <si>
    <r>
      <t xml:space="preserve">согласно Закону Воронежской области об областном бюджете </t>
    </r>
    <r>
      <rPr>
        <sz val="12"/>
        <rFont val="Times New Roman"/>
        <family val="1"/>
      </rPr>
      <t>, тыс. рублей</t>
    </r>
  </si>
  <si>
    <r>
      <t xml:space="preserve">согласно бюджетной росписи расходов областного бюджета </t>
    </r>
    <r>
      <rPr>
        <sz val="12"/>
        <rFont val="Times New Roman"/>
        <family val="1"/>
      </rPr>
      <t>, тыс. рублей</t>
    </r>
  </si>
  <si>
    <t>План</t>
  </si>
  <si>
    <t>реализации государственной программы Воронежской области</t>
  </si>
  <si>
    <t>на  2020  год</t>
  </si>
  <si>
    <t>Гражданское образование и патриотическое воспитание молодежи, содействие формированию правовых, культурных и нравственных ценностей среди молодежи</t>
  </si>
  <si>
    <t>855 0707 0230570270 600</t>
  </si>
  <si>
    <t>855 0709 0230370270 600</t>
  </si>
  <si>
    <t>Управление делами Ворнежской области</t>
  </si>
  <si>
    <t>814 0707 0230270270 600</t>
  </si>
  <si>
    <t>855 0707 0230270270 600</t>
  </si>
  <si>
    <t>Основное мероприятие 2.15</t>
  </si>
  <si>
    <t>Организация и проведение фестиваля молодых семей</t>
  </si>
  <si>
    <t>Расходы, связанные с консультационно-методической помощью при работе с детьми с ОВЗ и приобретением оборудования с целью обеспечения равного доступа к образованию детей с ОВЗ в Воронежской области с учетом разнообразия их образовательных потребностей и индивидуальных возможностей</t>
  </si>
  <si>
    <t>855 0709 0280100590 800</t>
  </si>
  <si>
    <t>855 0704 02501R5340 600</t>
  </si>
  <si>
    <t>855 0703 0230470270 600</t>
  </si>
  <si>
    <t>в том числе:</t>
  </si>
  <si>
    <t>Грибановский муниципальный район</t>
  </si>
  <si>
    <t>Поворинский муниципальный район</t>
  </si>
  <si>
    <t>Мероприятие 1.1.3</t>
  </si>
  <si>
    <t>Развитие вариативных форм дошкольного образования</t>
  </si>
  <si>
    <t>Начальник отдела О.В. Кузнецова</t>
  </si>
  <si>
    <t>Директор Л.В. Аверченко</t>
  </si>
  <si>
    <t>Основное мероприятие 2.4</t>
  </si>
  <si>
    <t>Реализация адаптивной модели обучения, воспитания и реабилитации детей с расстройствами аутистического спектра</t>
  </si>
  <si>
    <t>Начальник отдела  В.В. Фролов</t>
  </si>
  <si>
    <t>ПОДПРОГРАММА 9</t>
  </si>
  <si>
    <t>Развитие системы оценки качества образования и информационной прозрачности системы образования</t>
  </si>
  <si>
    <t>Создание условий для развития системы оценки качества общего образования</t>
  </si>
  <si>
    <t>Основное мероприятие 9.1</t>
  </si>
  <si>
    <t>Основное мероприятие 9.2</t>
  </si>
  <si>
    <t>Проведен конкурс премий молодежного правительста Воронежской области</t>
  </si>
  <si>
    <t>ОСНОВНОЕ МЕРОПРИЯТИЕ 7.4</t>
  </si>
  <si>
    <t>Контрольное событие 7.4.1</t>
  </si>
  <si>
    <t>ОСНОВНОЕ МЕРОПРИЯТИЕ 7.5</t>
  </si>
  <si>
    <t>Контрольное событие 7.5.1</t>
  </si>
  <si>
    <t>Проведен конкурс социальных проектов</t>
  </si>
  <si>
    <t>ОСНОВНОЕ МЕРОПРИЯТИЕ 8.1</t>
  </si>
  <si>
    <t>Контрольное событие 8.1.1</t>
  </si>
  <si>
    <t>Проведен капитальный ремонт в 18 подведомственных организациях</t>
  </si>
  <si>
    <t>ОСНОВНОЕ МЕРОПРИЯТИЕ 8.3</t>
  </si>
  <si>
    <t>Контрольное событие 8.3.1</t>
  </si>
  <si>
    <t>ОСНОВНОЕ МЕРОПРИЯТИЕ 10.2</t>
  </si>
  <si>
    <t>Контрольное событие 10.2.1</t>
  </si>
  <si>
    <t>Проведен студенческий турнир "Кубок дружбы"</t>
  </si>
  <si>
    <t>Контрольное событие 10.2.2</t>
  </si>
  <si>
    <t>Проведен окружной форум по вопросам укркпления межнациональных отношений в молодежной среде</t>
  </si>
  <si>
    <t>Благоустройство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</t>
  </si>
  <si>
    <t>Осуществление единовременных компенсационных выплат учителям, прибывшим (переехавшим) на работу в сельские населенные пункты, либо рабочие поселки, либо поселки городского типа, либо города с населением до 50 тыс. человек (Земский учитель)</t>
  </si>
  <si>
    <t>Нвчальник отдела С.В. Тихонова</t>
  </si>
  <si>
    <t>Мероприятие 3.6.5</t>
  </si>
  <si>
    <t>Ректор А.Ю. Митрофанов</t>
  </si>
  <si>
    <t>Таблица 4</t>
  </si>
  <si>
    <t>Достижение плановых значений показателей государственной программы в 2020 году</t>
  </si>
  <si>
    <t>Достижение плановых значений показателей подпрограммы в 2020 году</t>
  </si>
  <si>
    <t>В рамках основного мероприятия в 2020 году будут решаться задачи по созданию дополнительных мест для детей в возрасте до трех лет в образовательных организациях, осуществляющих образовательную деятельность по образовательным программам дошкольного образования, сохранению доступности дошкольного образования для детей в возрасте от 3 до 7 лет</t>
  </si>
  <si>
    <t xml:space="preserve">Финансирование строительства 15 зданий (пристроек к зданиям) детских садов </t>
  </si>
  <si>
    <t>Проведение капитального ремонта в 20 детских садах</t>
  </si>
  <si>
    <t>В 2020 году будет продолжена работа по созданию современных условий для обучения в общеобразовательных организациях региона, сокращению количества обучающихся во вторую смену в общеобразовательных организациях</t>
  </si>
  <si>
    <t>Ввод в эксплуатацию 3 зданий школ</t>
  </si>
  <si>
    <t>Проведение капитального ремонта в 48 общеобразовательных организациях</t>
  </si>
  <si>
    <t>За классное руководство выплаты получат 12 037 педагогических работников</t>
  </si>
  <si>
    <t>В 2020 году компенсацию в размере 1 млн. рублей смогут получить 7 педагогических работника</t>
  </si>
  <si>
    <t>Создание дополнительных мест для детей в возрасте до 3 лет в образовательных организациях, реализующих программы дошкольного образования. Строительство зданий, пристроек к зданиям (14 объектов)</t>
  </si>
  <si>
    <t xml:space="preserve">Ввод в эксплуатацию общеобразовательной школы в с. Ямное Рамонского района на 1100 мест </t>
  </si>
  <si>
    <t>В 11 школах, расположенных в сельской местности, 11 районов области будут проведены работы по обновлению материально-технической базы спортзалов и спортивных площадок</t>
  </si>
  <si>
    <t>Приобретение оборудования, программного обеспечения для 101 образовательной организации, участвующих в проекте</t>
  </si>
  <si>
    <t>Ввод в эксплуатацию детского сада в с. Новая Усмань</t>
  </si>
  <si>
    <t>В рамках основного мероприятия запланированы бюджетные ассигнования на выполнение переданных полномочий по организации и осуществлению деятельности по опеке и попечительству, создание и организацию деятельности комиссий по делам несовершеннолетних и защите их прав</t>
  </si>
  <si>
    <t xml:space="preserve">В рамках реализации основного мероприятия в 2020 году  будут решаться задачи по развитию инфраструктуры и организационно-экономических механизмов, обеспечивающих максимально равную доступность услуг дополнительного образования детей </t>
  </si>
  <si>
    <t>По итогам отбора будет оказана поддержка организациям - победителям конкурса</t>
  </si>
  <si>
    <t>Проведение мероприятий в сфере технического, спортивно-технического направлений</t>
  </si>
  <si>
    <t xml:space="preserve">Проведение мероприятий в рамках эколого-биологического направления </t>
  </si>
  <si>
    <t xml:space="preserve">Проведение мероприятий в рамках туристско-краеведческого направления </t>
  </si>
  <si>
    <t>Проведение мероприятий в рамках социально-педагогического направления</t>
  </si>
  <si>
    <t>Проведение мероприятий в рамках художественно-эстетического направления</t>
  </si>
  <si>
    <t>Направление делегации ВО для участия во всероссийских и международных конкурсах и мероприятиях</t>
  </si>
  <si>
    <t xml:space="preserve">Организация и проведение региональных конкурсов проектов фундаментальных научных исследований и регионального конкурса проектов организации российских и международных научных мероприятий
</t>
  </si>
  <si>
    <t>Организация и проведение региональных конкурсов проектов фундаментальных научных исследований и регионального конкурса проектов организации российских и международных научных мероприятий</t>
  </si>
  <si>
    <t>Мероприятие 4.1.2</t>
  </si>
  <si>
    <t xml:space="preserve">Разработка и издание методических материалов для организаторов летнего отдыха и оздоровления
</t>
  </si>
  <si>
    <t>В рамках основного мероприятия будет продолжена работа с молодежью по подготовке ее к службе в Вооруженных Силах Российской Федерации, по обеспечению эффективного взаимодействия с молодежными общественными организациями</t>
  </si>
  <si>
    <t>Заместитель руководителя департамента            Е.И. Ганцелевич                                        Заместитель руководителя департамента         С.А. Чуев</t>
  </si>
  <si>
    <t>Начальник отдела Н.В. Колесникова</t>
  </si>
  <si>
    <t>Заместитель руководителя департамента              Е.И. Ганцелевич</t>
  </si>
  <si>
    <t>Распространение разнообразных форм оценки образовательных достижений учащихся. Подготовка нормативной правовой базы по вопросу функционирования системы оценки качества образования</t>
  </si>
  <si>
    <t>Разработка и распространение методологии получения обратной связи о качестве образования. Вовлечения граждан в управление образовательными организациями, в образовательный процесс для своевременного и полного информирования населения по вопросам деятельности образовательных организаций</t>
  </si>
  <si>
    <t>Мероприятие 7.2.11</t>
  </si>
  <si>
    <t>Участие во всероссийских, межрегиональных мероприятиях, конкурсах</t>
  </si>
  <si>
    <t>Мероприятие 7.2.13</t>
  </si>
  <si>
    <t>Организация и проведение мероприятий по поддержке деятельности детских организаций</t>
  </si>
  <si>
    <t>Основное мероприятие 7.3</t>
  </si>
  <si>
    <t>Мероприятие 7.3.1</t>
  </si>
  <si>
    <t>Мероприятие 7.3.2</t>
  </si>
  <si>
    <t>Развитие моделей молодежного самоуправления и самоорганизации в ученических, студенческих, трудовых коллективах</t>
  </si>
  <si>
    <t>Основное мероприятие 5.1</t>
  </si>
  <si>
    <t>Мероприятие 5.1.1</t>
  </si>
  <si>
    <t>Укрепление материально-технической базы профессиональных образовательных организаций, включая текущий и капитальный ремонт</t>
  </si>
  <si>
    <t>Мероприятие 7.3.6</t>
  </si>
  <si>
    <t>Организация и проведение мероприятий по работе с молодыми семьями</t>
  </si>
  <si>
    <t>Мероприятие 7.3.8</t>
  </si>
  <si>
    <t>Поддержка деятельности студенческих трудовых отрядов</t>
  </si>
  <si>
    <t>Мероприятие 7.3.10</t>
  </si>
  <si>
    <t>Реализация комплекса мероприятий, направленных на создание положительного образа Вооруженных Сил, формирование образа долга служения Отечеству у детей и молодежи</t>
  </si>
  <si>
    <t>ОСНОВНОЕ МЕРОПРИЯТИЕ 7.4.</t>
  </si>
  <si>
    <t>ОСНОВНОЕ МЕРОПРИЯТИЕ 8.1.</t>
  </si>
  <si>
    <t>Укрепление гражданского единства и гармонизации межнациональных отношений</t>
  </si>
  <si>
    <t>ОСНОВНОЕ МЕРОПРИЯТИЕ 10.2.</t>
  </si>
  <si>
    <t>Развитие дополнительного образования и воспитания</t>
  </si>
  <si>
    <t>Организация круглогодичного оздоровления детей и молодежи</t>
  </si>
  <si>
    <t>Мероприятие 4.3.1</t>
  </si>
  <si>
    <t>Мероприятие 4.3.2</t>
  </si>
  <si>
    <t>Мероприятие 4.3.3</t>
  </si>
  <si>
    <t>Мероприятие 4.3.4</t>
  </si>
  <si>
    <t>Мероприятие 4.3.6</t>
  </si>
  <si>
    <t xml:space="preserve">Повышение квалификации педработников, создание информационно-библиотечных центров. </t>
  </si>
  <si>
    <t>Подготовка граждан, желающих взять ребенка на воспитание в семью, в школе приемных родителей, проведение мероприятий, направленных на пропаганду семейных форм устройства детей-сирот и детей, оставшихся без попечения родителей.</t>
  </si>
  <si>
    <t>ОСНОВНОЕ МЕРОПРИЯТИЕ 3.1.</t>
  </si>
  <si>
    <t xml:space="preserve">ПОДПРОГРАММА 2 </t>
  </si>
  <si>
    <t>Социализация детей-сирот и детей, нуждающихся в особой защите государства</t>
  </si>
  <si>
    <t>855 1004 0220552600 500</t>
  </si>
  <si>
    <t>855 0702 0210200590 600</t>
  </si>
  <si>
    <t>В рамках основного мероприятия будет продолжена практика по организации поддержки научной, творческой и предпринимательской активности молодежи, развитию и модернизация молодежной инфраструктуры на территории области</t>
  </si>
  <si>
    <t>Организация и проведение областного конкурса лидеров детских организаций «Лидер Воронежской области XXI века», торжественного  празднования Дня детских организации и др.</t>
  </si>
  <si>
    <t>Проведение Конкурса премий Молодежного правительства Воронежской области по поддержке молодежных программ и проектов. По итогам конкурса победителям (призерам) будет оказана поддержка</t>
  </si>
  <si>
    <t>Обеспечение участия студенческих отрядов Воронежской области в общероссийских мероприятиях</t>
  </si>
  <si>
    <t>Организация проведения областных военно-спортивных соревнований</t>
  </si>
  <si>
    <t xml:space="preserve"> Организация и проведение фестиваля  молодежных медиа Воронежской области</t>
  </si>
  <si>
    <t>Поддержка работы информационного молодежного сайта, сайта Молодежного правительства Воронежской области</t>
  </si>
  <si>
    <t>Развитие добровольчества (волонтерства), развитие талантов и способностей у детей и молодежи, в т.ч. студентов, путем поддержки общественных инициатив и проектов</t>
  </si>
  <si>
    <t>Поддержка образования для детей с ограниченными возможностями здоровья</t>
  </si>
  <si>
    <t xml:space="preserve">Проведение конкурса муниципальных программ поддержки социально ориентированных некоммерческих организаций, реализующих программы дополнительного образования в рамках персонифицированного финансирования, на предоставление субсидии из областного бюджета бюджетам муниципальных образований Воронежской области
</t>
  </si>
  <si>
    <t>Проведение конкурса муниципальных программ поддержки социально ориентированных некоммерческих организаций, реализующих программы дополнительного образования в рамках персонифицированного финансирования, на предоставление субсидии из областного бюджета бюджетам муниципальных образований Воронежской области</t>
  </si>
  <si>
    <t>Руководитель департамента М.А. Мазур</t>
  </si>
  <si>
    <t xml:space="preserve">Департамнт культуры Воронежской области </t>
  </si>
  <si>
    <t>Рукоовдитель департамента М.А. Мазур</t>
  </si>
  <si>
    <t>Наступление контрольного события</t>
  </si>
  <si>
    <t>Профинансировано строительство 15 зданий (пристроек к зданиям) детских садов (софинансирование основного мероприятия 1.5 Региональный проект «Содействие занятости женщин – создание условий дошкольного образования для детей в возрасте до трех лет»)</t>
  </si>
  <si>
    <t>Введены в эксплуатацию 3 здания школ:</t>
  </si>
  <si>
    <t>ОСНОВНОЕ МЕРОПРИЯТИЕ 1.5</t>
  </si>
  <si>
    <t>Контрольное событие 1.5.1</t>
  </si>
  <si>
    <t>Строительство пристройки к МКДОУ «Щучинский детский сад» в с. Щучье, Лискинский муниципальный район (включая ПИР)</t>
  </si>
  <si>
    <t>Пристройка к зданию МКДОУ Детский сад № 10 в г. Лиски Воронежской области по адресу: г. Лиски, ул. В. Буракова, д. 7. (включая ПИР)</t>
  </si>
  <si>
    <t>Пристройка ясельных групп к МКОУ «Эртильская СОШ № 1» в Эртильском муниципальном районе (включая ПИР)</t>
  </si>
  <si>
    <t xml:space="preserve">Детский сад в г. Борисоглебске Воронежской области </t>
  </si>
  <si>
    <t>Строительство пристройки к МДОУ «Бобровский детский сад № 3 «Солнышко», Бобровский район (включая ПИР)</t>
  </si>
  <si>
    <t>Строительство к пристройки к МКДОУ «Детский сад общеразвивающего вида № 138», ул. Лизюкова, 41, г.о.г. Воронеж (включая ПИР)</t>
  </si>
  <si>
    <t>Строительство пристройки к функционирующему детскому саду МБДОУ «Детский сад № 69», г. Воронеж, ул. Попова, д. 2 (включая ПИР)</t>
  </si>
  <si>
    <t>Строительство пристройки к  функционирующему детскому саду МБДОУ «Детский сад общеразвивающего вида № 185», г. Воронеж, ул. 45 Стрелковой Дивизии, д. 281 (включая ПИР)</t>
  </si>
  <si>
    <t>Строительство пристройки к функционирующему детскому саду МБДОУ «Центр развития ребенка - детский сад № 73», г. Воронеж, ул. Ульяновская, д. 31 (включая ПИР)</t>
  </si>
  <si>
    <t>Строительство пристройки к МБОУ гимназия УВК № 1, г. Воронеж, ул. Беговая, д. 64 (включая ПИР)</t>
  </si>
  <si>
    <t>Строительство пристройки к функционирующему детскому саду МБДОУ «Детский сад общеразвивающего вида № 142», г. Воронеж, ул. Глинки, д. 11 (включая ПИР)</t>
  </si>
  <si>
    <t>Строительство пристройки к функционирующему детскому саду МБДОУ «Детский сад комбинированного вида № 167», г. Воронеж, ул. Теплоэнергетиков, д. 21 (включая ПИР)</t>
  </si>
  <si>
    <t>Строительство пристройки к функционирующему детскому саду МБДОУ «Детский сад № 119», г. Воронеж, ул. Тепличная, д. 18 (включая ПИР)</t>
  </si>
  <si>
    <t>Строительство пристройки к детскому саду № 19, г. Борисоглебск, Борисоглебский городской округ (включая ПИР)</t>
  </si>
  <si>
    <t>Введены в эксплуатацию 14 объектов дошкольного образования:</t>
  </si>
  <si>
    <t>В 20 % юридических лиц будут проведены проверки (от общего количества юридических лиц, осуществляющих деятельность на территории Воронежской области, деятельность которых подлежит государственному контролю (надзору))</t>
  </si>
  <si>
    <t xml:space="preserve">Запланировано проведение 9 семинаров </t>
  </si>
  <si>
    <t>Проведение мастер-классов, форума молодых предпринимателей, конкурса бизнес проектов</t>
  </si>
  <si>
    <t>По итогам конкурса победителям будет оказана поддержка</t>
  </si>
  <si>
    <t>Приобретение оборудования, программного обеспечения, аттестация ИС персональных данных ДНОиМП ВО, а также техническое сопровождение и модернизация ИС сбора отчетности и мониторинга</t>
  </si>
  <si>
    <t>Организация и проведение мероприятий по реализации основных направлений государственной молодежной политики на территории Воронежской области</t>
  </si>
  <si>
    <t>Основное мероприятие 7.4</t>
  </si>
  <si>
    <t>Реализация мероприятия направлена на обеспечение создания условий для повышения уровня структурной и качественной подготовки выпускников организаций высшего и среднего профессионального образования.</t>
  </si>
  <si>
    <t xml:space="preserve">Финансирование выполнения государственного задания АНПОО «Колледж ВИВТ» </t>
  </si>
  <si>
    <t>Предоставление субвенции бюджетам муниципальных образований на компенсацию родителям (законным представителям), чьи дети посещают дошкольные образовательные организации, реализующие образовательную программу дошкольного образования. Доля родителей, получающих в соответствии с законодательством компенсацию, выплачиваемую родителям (законным представителям) в целях материальной поддержки воспитания и обучения детей, посещающих образовательные организации, реализующие программу дошкольного образования, в общей численности родителей, имеющих право на указанную меру поддержки - 100%</t>
  </si>
  <si>
    <t>ОСНОВНОЕ МЕРОПРИЯТИЕ 1.2.</t>
  </si>
  <si>
    <t>ОСНОВНОЕ МЕРОПРИЯТИЕ 7.3.</t>
  </si>
  <si>
    <t>Организация и проведение обучающего семинара для членов Молодежного правительства Воронежской области и членов Экспертного совета при Молодежном правительстве Воронежской области, организация и проведение обучающих семинаров в рамках проведения Дня Дублера на территории Воронежской области</t>
  </si>
  <si>
    <t>Обеспечение единовременной денежной выплаты при усыновлении (удочерении) детей-сирот и детей, оставшихся без попечения родителей</t>
  </si>
  <si>
    <t>Мероприятие 1.2.25</t>
  </si>
  <si>
    <t>Материально-техническое оснащение муниципальных общеобразовательных организаций</t>
  </si>
  <si>
    <t>ОСНОВНОЕ МЕРОПРИЯТИЕ 2.1</t>
  </si>
  <si>
    <t>855 0702 0220100590 600</t>
  </si>
  <si>
    <t>Основное мероприятие 2.1.</t>
  </si>
  <si>
    <t>Заместитель руководителя департамента С.А. Чуев</t>
  </si>
  <si>
    <t>Организация конкурса "Педагог дополнительного образования Воронежской области"</t>
  </si>
  <si>
    <t>Развитие и модернизация общего образования</t>
  </si>
  <si>
    <t>Ежемесячное денежное вознаграждение  за классное руководство педагогическим работникам государственных и муниципальных общеобразовательных  организаций</t>
  </si>
  <si>
    <t>Поддержка на конкурсной основе проектов, связанных с инновациями в образовании. Победителям конкурса будет оказана поддержка</t>
  </si>
  <si>
    <t>Приобретение оборудования, инвентаря для вновь построенных школ. Вручение муниципальным районам области (включая 6 районов г. Воронежа) сертификатов на материально-техническое оснащение общеобразовательных организаций</t>
  </si>
  <si>
    <t>Предоставление субсидии некоммерческим организациям</t>
  </si>
  <si>
    <t>Введена в эксплуатацию общеобразовательная школа в с. Ямное Рамонского района Воронежской области</t>
  </si>
  <si>
    <t>ОСНОВНОЕ МЕРОПРИЯТИЕ 1.9</t>
  </si>
  <si>
    <t>Контрольное событие 1.9.1</t>
  </si>
  <si>
    <t>Проведено обучение граждан в службах, осуществляющих подготовку лиц, желающих принять на воспитание в свою семью ребенка, оставшегося без попечения родителей</t>
  </si>
  <si>
    <t>Проведена апробация модели аттестации руководителей общеобразовательных организаций</t>
  </si>
  <si>
    <t>90 человек</t>
  </si>
  <si>
    <t>160 человек</t>
  </si>
  <si>
    <t>200 человек</t>
  </si>
  <si>
    <t>Все заявители обеспечены выплатой на содержание в семье каждого усыновленного ребенка до достижения им возраста 18 лет</t>
  </si>
  <si>
    <t xml:space="preserve">Все заявители обеспечены выплатой единовременного пособия при всех формах устройства детей, лишенных родительского попечения, в семью </t>
  </si>
  <si>
    <t>Все заявители обеспечены единовременной денежной выплатой при усыновлении (удочерении) детей-сирот и детей, оставшихся без попечения родителей</t>
  </si>
  <si>
    <t>Все заявители обеспечены пособием опекуну, пособием приемному родителю и вознаграждением приемному родителю</t>
  </si>
  <si>
    <t>Проведен областной конкурс профессионального мастерства "Педагог дополнительного образования"</t>
  </si>
  <si>
    <t>Проведен конкурс "Большие вызовы" (дистанционно)</t>
  </si>
  <si>
    <t>Поставлено оборудование для создания новых мест в образовательных организациях для реализации дополнительных общеразвивающих программ всех направленностей</t>
  </si>
  <si>
    <t>Отремонтированы спортивные залы в общеобразовательных организациях:</t>
  </si>
  <si>
    <t>Контрольное событие 1.7.3</t>
  </si>
  <si>
    <t>Оборудованы спортивные площадки общеобразовательных организаций:</t>
  </si>
  <si>
    <t>Проведен мониторинг индивидуальных учебных достижений обучающихся</t>
  </si>
  <si>
    <t>весенняя сессия</t>
  </si>
  <si>
    <t>осенняя сессия</t>
  </si>
  <si>
    <t>Мероприятие 5.2.1</t>
  </si>
  <si>
    <t>Обеспечение дополнительных мер по привлечению студентов на обучение по образовательным программам среднего профессионального образования - программам подготовки квалифицированных рабочих, служащих</t>
  </si>
  <si>
    <t>Финансирование профессиональных образовательных организаций на обеспечение обучающихся по рабочим профессиям горячим питанием</t>
  </si>
  <si>
    <t>Мероприятие 4.4.2</t>
  </si>
  <si>
    <t>Финансовое обеспечение будет выполнено в полном объеме</t>
  </si>
  <si>
    <t>Субсидии на обеспечение учащихся общеобразовательных учреждений молочной продукцией</t>
  </si>
  <si>
    <t>Организация спортивных занятий школьников</t>
  </si>
  <si>
    <t>Информатизация системы образования</t>
  </si>
  <si>
    <t>Дистанционное обучение в Воронежской области</t>
  </si>
  <si>
    <t>Ответственные за исполнение мероприятий Плана реализации государственной программы Воронежской области 
"Развитие образования"
 на 2020 год</t>
  </si>
  <si>
    <r>
      <t>Реализация отдельных мероприятий проекта «Доступное дополнительное образование для детей в Воронежской области</t>
    </r>
    <r>
      <rPr>
        <sz val="11"/>
        <rFont val="Arial"/>
        <family val="2"/>
      </rPr>
      <t>»</t>
    </r>
  </si>
  <si>
    <t>Первый заместитель руководителя департамента Г.П. Иванова</t>
  </si>
  <si>
    <t>Начальник отдела О.В. Головина</t>
  </si>
  <si>
    <t>Начальник отдела В.В. Фролов</t>
  </si>
  <si>
    <t>Реализация практик поддержки и развития волонтерства, реализуемых в субъектах Российской Федерации, по итогам проведения Всероссийского конкурса лучших региональных практик поддержки волонтерства "Регион добрых дел"</t>
  </si>
  <si>
    <t>Основное мероприятие 9.3</t>
  </si>
  <si>
    <t>субсидии БУ, АУ, ГУПам на финансирование объектов областной собственности</t>
  </si>
  <si>
    <t>субсидии БУ, АУ, ГУПам на приобретение недвижимого имущества в областную собственность</t>
  </si>
  <si>
    <t>субсидии местным бюджетам на приобретение недвижимого имущества в муниципальную собственность</t>
  </si>
  <si>
    <t>Руководитель департамента О.Ю. Гречишников</t>
  </si>
  <si>
    <t xml:space="preserve"> Организация и проведение областных и зональных семинаров, совещаний для работников дополнительного образования по различным направлениям,  для педагогических работников, реализующих программы по работе с одаренными детьми и молодежью</t>
  </si>
  <si>
    <t>Формирование целостной системы поддержки молодежи и подготовки ее к службе в Вооруженных Силах Российской Федерации</t>
  </si>
  <si>
    <t>Мероприятие 3.2.1.</t>
  </si>
  <si>
    <t>Мероприятие 3.2.3.</t>
  </si>
  <si>
    <t>Ответственные за исполнение</t>
  </si>
  <si>
    <t>Статус</t>
  </si>
  <si>
    <t>820 0709 0210278100 500</t>
  </si>
  <si>
    <t>855 1004 0210178150 500</t>
  </si>
  <si>
    <t>855 0701 0210178290 500</t>
  </si>
  <si>
    <t>820 0709 0210178100 500</t>
  </si>
  <si>
    <t>ГОСУДАРСТВЕННАЯ ПРОГРАММА</t>
  </si>
  <si>
    <t>Основное 
мероприятие 1.1</t>
  </si>
  <si>
    <t>Мероприятие 1.1.7.</t>
  </si>
  <si>
    <t>Таблица 3</t>
  </si>
  <si>
    <t>Таблица 1</t>
  </si>
  <si>
    <t>ОСНОВНОЕ МЕРОПРИЯТИЕ 6.1.</t>
  </si>
  <si>
    <t>ОСНОВНОЕ МЕРОПРИЯТИЕ 6.3.</t>
  </si>
  <si>
    <t>ОСНОВНОЕ МЕРОПРИЯТИЕ 6.5.</t>
  </si>
  <si>
    <t>ОСНОВНОЕ МЕРОПРИЯТИЕ 7.1.</t>
  </si>
  <si>
    <t>Организация работы тематических курсов для желающих работать в загородных детских лагерях</t>
  </si>
  <si>
    <t>Мероприятие 4.4.5</t>
  </si>
  <si>
    <t>ПОДПРОГРАММА 1</t>
  </si>
  <si>
    <t>Заместитель руководителя департамента Н.В. Салогубова</t>
  </si>
  <si>
    <t xml:space="preserve">В рамках мероприятия запланировано проведение конкурсного отбора проектов социально ориентированных некоммерческих организаций, образовательных организаций, работающих с молодыми талантами и детьми с высоким уровнем мотивации к обучению и самореализации. запланировано поддержка  не менее двух проектов </t>
  </si>
  <si>
    <t>Запланировано торжественное награждаение   лауреатов областных  премий для  поддержки одаренных детей и талантливой молодежи и их педагогов наставников</t>
  </si>
  <si>
    <t>855 0703 023Е251890 600</t>
  </si>
  <si>
    <t>855 0703 023Е251730 600</t>
  </si>
  <si>
    <t xml:space="preserve">Региональный проект "Успех каждого ребенка"
</t>
  </si>
  <si>
    <t>855 0703 023П170030 600</t>
  </si>
  <si>
    <t>Мероприятие 3.1.11</t>
  </si>
  <si>
    <t xml:space="preserve">Предоставление грантов в форме субсидий из областного бюджета социально ориентированным некоммерческим организациям на конкурсной основе
</t>
  </si>
  <si>
    <t>Предоставление грантов в форме субсидий из областного бюджета социально ориентированным некоммерческим организациям на конкурсной основе</t>
  </si>
  <si>
    <t>855 0702 0210253030 600</t>
  </si>
  <si>
    <t>Мероприятие 1.2.34</t>
  </si>
  <si>
    <t>855 0702 0210253030 500</t>
  </si>
  <si>
    <t>855 0702 0210253030 200</t>
  </si>
  <si>
    <t>Развитие системы поддержки талантливых детей и творческих педагогов</t>
  </si>
  <si>
    <t>Поддержка талантливой молодежи (выделение премий) в рамках конкурсного отбора по направлениям: в социально значимой и общественной деятельности; в научно-техническом творчестве, учебно-исследовательской деятельности; в художественном творчестве; в любительском спорте; в профессиональном мастерстве</t>
  </si>
  <si>
    <t>Казенное общеобразовательное учреждение Воронежской области "Центр лечебной педагогики и дифференцированного обучения"</t>
  </si>
  <si>
    <t>Государсвенное бюджетное учреждение Воронежской области «Спортсооружения»</t>
  </si>
  <si>
    <t>Всего, в том числе в разрезе ГРБС</t>
  </si>
  <si>
    <t>855 0707 0270370310 300</t>
  </si>
  <si>
    <t>Содержание основного мероприятия (мероприятия), основные этапы реализации в текущем году. Ожидаемый непосредственный результат (краткое описание)</t>
  </si>
  <si>
    <t>Бюджетные ассигнования на реализацию государственной программы, тыс. рублей</t>
  </si>
  <si>
    <t>ПРОЧИЕ  расходы</t>
  </si>
  <si>
    <t>Денежные средства предусмотрены ГОБУ ВО «Центр лечебной педагогики и дифференцированного обучения» для дистанционного обучения детей (приобретение расходных материалов, оплату услуг связи, оплату труда, на приобретение ГСМ и др.)</t>
  </si>
  <si>
    <t>Организация и проведение торжественного награждения лауреатов федеральных и областных премий по поддержке талантливой молодежи, их педагогов и наставников</t>
  </si>
  <si>
    <t>Обеспечение государственных гарантий реализации прав на получение общедоступного дошкольного образования в муниципальных образовательных организациях и частных дошкольных образовательных организациях</t>
  </si>
  <si>
    <t>Будет обеспечена деятельность областных государственных организаций, подведомственных департаменту образования, науки и молодежной политики Воронежской области в полном объеме в пределах доведенных средств</t>
  </si>
  <si>
    <t>Проведение конкурсного отбора СОНКО. Предоставление победителям конкурса грантов в форме субсидий</t>
  </si>
  <si>
    <t>Поддержка и сопровождение одаренных детей и талантливой молодежи, адресная государственная поддержка организаций, общественных объединений и наставников, их подготовивших, расширение практики предоставления грантов и субсидий</t>
  </si>
  <si>
    <t xml:space="preserve">Проведение конкурсов в сфере дополнительного образования. Присуждение премий талантливым молодым людям, а также педагогам-наставникам одаренных детей и талантливой молодежи </t>
  </si>
  <si>
    <t>Запланировано проведение профильных смен для одаренных детей на базе автономного учреждения Воронежской области "Пансионат с лечением "Репное"</t>
  </si>
  <si>
    <t>Создание социально-экономических условий для удовлетворения потребностей в интеллектуальном, духовно-нравственном и физическом развитии детей и молодежи. Повышение эффективности и совершенствование формы гражданского и патриотического образования, воспитания детей и молодежи, профилактики экстремистских проявлений в подростковой и молодежной среде</t>
  </si>
  <si>
    <t>Проведение зональных и областных семинаров, совещаний в сфере дополнительного воспитания детей и молодежи</t>
  </si>
  <si>
    <t xml:space="preserve">Проведение областного конкурса профессионального мастерства «Педагог дополнительного образования». Вручение премий победителям конкурса </t>
  </si>
  <si>
    <t>820 0709 0280140090 400</t>
  </si>
  <si>
    <t>855 0709 0260172010 200</t>
  </si>
  <si>
    <t>855 0709 0260172010 800</t>
  </si>
  <si>
    <t>855 0704 0250170290 200</t>
  </si>
  <si>
    <t>855 0704 0250170290 300</t>
  </si>
  <si>
    <t>855 0704 0250100590 600</t>
  </si>
  <si>
    <t>855 0707 0240470280 600</t>
  </si>
  <si>
    <t>864 1102 0240370280 600</t>
  </si>
  <si>
    <t>855 0707 0240378320 500</t>
  </si>
  <si>
    <t>855 0707 0240370280 200</t>
  </si>
  <si>
    <t>855 0707 0240370280 600</t>
  </si>
  <si>
    <t>855 0707 0240370280 100</t>
  </si>
  <si>
    <t>855 0707 0240370280 300</t>
  </si>
  <si>
    <t>855 0707 0240270280 200</t>
  </si>
  <si>
    <t>Организация специализированных смен для подростков, состоящих на учете в органах внутренних дел, комиссиях по делам несовершеннолетних, учреждениях социального обслуживания для детей, нуждающихся в социальной реабилитации</t>
  </si>
  <si>
    <t>Мероприятие 4.3.8</t>
  </si>
  <si>
    <t>Организация оборонно-спортивных профильных смен для подростков допризывного возраста</t>
  </si>
  <si>
    <t>Мероприятие 4.3.9</t>
  </si>
  <si>
    <t>Основное мероприятие 3.4</t>
  </si>
  <si>
    <t>Мероприятие 3.4.2</t>
  </si>
  <si>
    <t xml:space="preserve"> Поддержка на конкурсной основе проектов социально ориентированных некоммерческих организаций, образовательных организаций, работающих с молодыми талантами и детьми с высоким уровнем мотивации к обучению и самореализации</t>
  </si>
  <si>
    <t>Основное мероприятие 1.1</t>
  </si>
  <si>
    <t>Мероприятие 1.1.1</t>
  </si>
  <si>
    <t>Проведение конкурсов в соответствии с подписанным соглашением между правительством Воронежской области и Российским гуманитарным научным фондом. Мероприятие направлено на эффективное использование научного и кадрового потенциала для решения задач устойчивого развития области</t>
  </si>
  <si>
    <t>Развитие профессионального образования</t>
  </si>
  <si>
    <t>Субвенции на компенсацию, выплачиваемую родителям (законным представителям) в целях материальной поддержки воспитания и обучения детей, посещающих образовательные организации, реализующие образовательную программу дошкольного образования</t>
  </si>
  <si>
    <t>Мероприятие 7.3.3</t>
  </si>
  <si>
    <t>Поддержка проектов и мероприятий, проводимых молодежным правительством, молодежным парламентом Воронежской области</t>
  </si>
  <si>
    <t>Мероприятие 5.1.10</t>
  </si>
  <si>
    <t>Организация и проведение областного конкурса "Губернаторский резерв"</t>
  </si>
  <si>
    <t>Основное мероприятие 1.6</t>
  </si>
  <si>
    <t>Региональный проект «Современная школа»</t>
  </si>
  <si>
    <t>Региональный проект «Социальная активность»</t>
  </si>
  <si>
    <t>Региональный проект «Молодые профессионалы (Повышение конкурентоспособности профессионального образования)»</t>
  </si>
  <si>
    <t>Региональный проект «Успех каждого ребенка»</t>
  </si>
  <si>
    <t>Региональный проект «Жилье»</t>
  </si>
  <si>
    <t>Региональный проект «Учитель будущего»</t>
  </si>
  <si>
    <t>Региональный проект «Цифровая образовательная среда»</t>
  </si>
  <si>
    <t>Основное мероприятие 1.5</t>
  </si>
  <si>
    <t>Региональный проект «Содействие занятости женщин – создание условий дошкольного образования для детей в возрасте до трех лет»</t>
  </si>
  <si>
    <t>Мероприятие 8.3.1</t>
  </si>
  <si>
    <t>855 0702 028Е151870 200</t>
  </si>
  <si>
    <t>ОСНОВНОЕ МЕРОПРИЯТИЕ 7.5.</t>
  </si>
  <si>
    <t>Региональный проект "Социальная активность"</t>
  </si>
  <si>
    <t>855 0707 027E854120 600</t>
  </si>
  <si>
    <t>Мероприятие 7.5.1</t>
  </si>
  <si>
    <t>Основное мероприятие 5.5.</t>
  </si>
  <si>
    <t>Региональный проект "Молодые профессионалы (повышение конкурентоспособности профессионального образования)"</t>
  </si>
  <si>
    <t>Назначение именных стипендий правительства Воронежской области и стипендий Правительства Российской Федерации наиболее перспективныи представителям студенческой молодежи</t>
  </si>
  <si>
    <t>Обеспечение поддержки актуальных научных исследований в интересах увеличения вклада ученых образовательных учреждений высшего образования и научных организаций в развитие социально-экономического комплекса области</t>
  </si>
  <si>
    <t>Приобретение оборудования для 20 мастерских для обеспечения подготовки кадров для сельского хозяйства (10 мастерских), строительного сектора и IT-сферы</t>
  </si>
  <si>
    <t>Организация и проведение конкурсов «КВН», фестиваля интеллектуальных игр, творческих мастер-классов и др.</t>
  </si>
  <si>
    <t>Организация и проведение школы актива для штаба добровольческого движения Воронежской области, областной добровольческой акции «Весенняя неделя добра» и др.</t>
  </si>
  <si>
    <t>Организация и проведение Форума молодежных парламентов и др. мероприятий</t>
  </si>
  <si>
    <t>Организация конкурса социальных проектов, форумов и образовательных мероприятий</t>
  </si>
  <si>
    <t>В 2 коррекционных школах Воронежской области для 135 детей будет обновлена материально-техническая база</t>
  </si>
  <si>
    <t>Организация и проведение студенческого турнира "Кубок дружбы", окружного форума по вопросам укркпления межнациональных отношений в молодежной среде</t>
  </si>
  <si>
    <t>Апробация модели аттестации руководителей общеобразовательных организаций и демоверсии оценочных средств. 5. Не менее 5 % педагогических работников системы общего, дополнительного и профессионального образования Воронежской области повысят уровень профессионального мастерства в форматах непрерывного образования. Проведение в Воронежской области процедур независимой оценки профессиональной квалификации педагогических работников, с охватом не менее 0,8 % педагогических работников от общей численности педагогических работников общеобразовательных организаций Воронежской области</t>
  </si>
  <si>
    <t>Развитие институтов общественного участия в управлении образованием и повышении качества образования</t>
  </si>
  <si>
    <t>Департамент физической культуры и спорта Воронежской области</t>
  </si>
  <si>
    <t>Руководитель департамента В.В. Кадурин</t>
  </si>
  <si>
    <t>Мероприятие 3.1.18</t>
  </si>
  <si>
    <t>855 0703 023П178280 500</t>
  </si>
  <si>
    <t>Директор Голева Н.Н.</t>
  </si>
  <si>
    <t>Начальник отдела  О.В. Лукьянчикова</t>
  </si>
  <si>
    <t>Начальник отдела О.В. Лукьянчикова</t>
  </si>
  <si>
    <t>Основное мероприятие 2.23</t>
  </si>
  <si>
    <t>Региональный проект "Поддержка семей, имеющих детей"</t>
  </si>
  <si>
    <t xml:space="preserve">ОСНОВНОЕ МЕРОПРИЯТИЕ 8.3 </t>
  </si>
  <si>
    <t>Начальник отдела Е.А. Семейко</t>
  </si>
  <si>
    <t>ОСНОВНОЕ МЕРОПРИЯТИЕ 9.2</t>
  </si>
  <si>
    <t>ОСНОВНОЕ МЕРОПРИЯТИЕ 9.3</t>
  </si>
  <si>
    <t>855 0704 021E452100 600</t>
  </si>
  <si>
    <t>ОСНОВНОЕ МЕРОПРИЯТИЕ 2.4</t>
  </si>
  <si>
    <t>Открытие ресурсных классов, групп</t>
  </si>
  <si>
    <r>
      <t>Выплата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 xml:space="preserve">единовременного пособия при всех формах устройства детей, лишенных родительского попечения, в семью </t>
    </r>
  </si>
  <si>
    <t xml:space="preserve">Выплата единовременного пособия при всех формах устройства детей, лишенных родительского попечения, в семью </t>
  </si>
  <si>
    <t>Наименование государственной программы, подпрограммы, основного мероприятия, мероприятия</t>
  </si>
  <si>
    <t>Мероприятие 1.1.14</t>
  </si>
  <si>
    <t>855 0702 0280170750 200</t>
  </si>
  <si>
    <t>Финансовое обеспечение служб, осуществляющих подготовку лиц, желающих принять на воспитание в свою семью ребенка, оставшегося без попечения родителей</t>
  </si>
  <si>
    <t>Выплата единовременного пособия при всех формах устройства детей, лишенных родительского попечения, в семью</t>
  </si>
  <si>
    <t>ОСНОВНОЕ МЕРОПРИЯТИЕ 2.5</t>
  </si>
  <si>
    <t>Организация и проведение образовательных областных лагерных сборов, направленных на социализацию и интеграцию молодежи в жизнь общества</t>
  </si>
  <si>
    <t>855 0701 0210171500 600</t>
  </si>
  <si>
    <t>ОСНОВНОЕ МЕРОПРИЯТИЕ 3.5.</t>
  </si>
  <si>
    <t>Мероприятие 3.3.6</t>
  </si>
  <si>
    <t>Организация и проведение системы конкурсов и мероприятий, образовательных смен в рамках художественно-эстетического направления</t>
  </si>
  <si>
    <t>Обеспечение реализации государственной программы</t>
  </si>
  <si>
    <t>ОСНОВНОЕ МЕРОПРИЯТИЕ 2.13</t>
  </si>
  <si>
    <t>Выплаты  на содержание в семье каждого усыновленного ребенка до достижения им возраста 18 лет</t>
  </si>
  <si>
    <t>ОСНОВНОЕ МЕРОПРИЯТИЕ 2.15</t>
  </si>
  <si>
    <t>ОСНОВНОЕ МЕРОПРИЯТИЕ 2.16</t>
  </si>
  <si>
    <t>Обеспечение страхования детей-сирот, детей, оставшихся без попечения родителей, и одаренных детей в период их пребывания в организациях отдыха и оздоровления и подготовка необходимых правовых актов</t>
  </si>
  <si>
    <t>ОСНОВНОЕ МЕРОПРИЯТИЕ 1.1.</t>
  </si>
  <si>
    <t>Всего, в том числе:</t>
  </si>
  <si>
    <t>НИОКР</t>
  </si>
  <si>
    <t>субсидии местным бюджетам на софинансирование объектов муниципальной собственности</t>
  </si>
  <si>
    <t>Государственные капитальные вложения (объекты капитального строительства и недвижимое имущество), из них:</t>
  </si>
  <si>
    <t>Государственные капитальные вложения, всего</t>
  </si>
  <si>
    <t>в том числе по источникам</t>
  </si>
  <si>
    <t>Наименование статей расходов</t>
  </si>
  <si>
    <t>Развитие дошкольного и общего образования</t>
  </si>
  <si>
    <t>Развитие и модернизация дошкольного образования</t>
  </si>
  <si>
    <t>Строительство и реконструкция зданий дошкольных образовательных организаций</t>
  </si>
  <si>
    <t>Таблица 2</t>
  </si>
  <si>
    <t>Всего:</t>
  </si>
  <si>
    <t>к приказу департамента образования,</t>
  </si>
  <si>
    <t xml:space="preserve">науки и моложежной политики </t>
  </si>
  <si>
    <t>Воронежской области</t>
  </si>
  <si>
    <t>«Приложение 1</t>
  </si>
  <si>
    <t>Развитие системы информирования молодежи о потенциальных возможностях саморазвития и мониторинга молодежной политики</t>
  </si>
  <si>
    <t>Начальника отдела  О.В. Кузнецова</t>
  </si>
  <si>
    <t>Казенное учреждение Воронежской области "Центр обеспечения и развития образования"</t>
  </si>
  <si>
    <t>Начальник отдела  С.В. Тихонова</t>
  </si>
  <si>
    <t>Начальник отдела  Е.А. Семейко</t>
  </si>
  <si>
    <t xml:space="preserve"> Начальник отдела  В.В. Фролов</t>
  </si>
  <si>
    <t>Директор  А. Е. Гришин</t>
  </si>
  <si>
    <t>Наименование подпрограммы, основного мероприятия, контрольного события</t>
  </si>
  <si>
    <t>Исполнитель</t>
  </si>
  <si>
    <t>ОСНОВНОЕ МЕРОПРИЯТИЕ 1.1</t>
  </si>
  <si>
    <t>Контрольное событие 1.1.1</t>
  </si>
  <si>
    <t>Контрольное событие 1.1.2</t>
  </si>
  <si>
    <t>ОСНОВНОЕ МЕРОПРИЯТИЕ 1.2</t>
  </si>
  <si>
    <t>Контрольное событие 1.2.1</t>
  </si>
  <si>
    <t>Контрольное событие 1.2.2</t>
  </si>
  <si>
    <t>Контрольное событие 2.1.1</t>
  </si>
  <si>
    <t>Обеспечение государственных гарантий реализации прав на получение общедоступного начального общего, основного общего, среднего общего образования в муниципальных общеобразовательных организациях и частных общеобразовательных организациях, осуществляющих образовательную деятельность по имеющим аккредитацию основным общеобразовательным программам</t>
  </si>
  <si>
    <t>Выплаты на содержание в семье каждого усыновленного ребенка до достижения им возраста 18 лет</t>
  </si>
  <si>
    <t>Организация оздоровительных, культурных и иных мероприятий на базе автономного учреждения Воронежской области "Пансионат с лечением "Репное"</t>
  </si>
  <si>
    <t>Организация и проведение системы конкурсов и мероприятий в рамках эколого-биологического направления</t>
  </si>
  <si>
    <t>Организация и проведение системы конкурсов и мероприятий в рамках туристско-краеведческого направления</t>
  </si>
  <si>
    <t>Строительство и реконструкция зданий общеобразовательных организаций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</si>
</sst>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\Вs\еyy\о\,\ \в\ \т\оm\ h\иs\л\е"/>
    <numFmt numFmtId="173" formatCode="&quot;   &quot;@"/>
    <numFmt numFmtId="174" formatCode="&quot;   - &quot;@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FC19]d\ mmmm\ yyyy\ &quot;г.&quot;"/>
    <numFmt numFmtId="181" formatCode="[$-419]General"/>
  </numFmts>
  <fonts count="45">
    <font>
      <sz val="11"/>
      <name val="Calibri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sz val="10"/>
      <name val="Arial Cyr"/>
      <family val="0"/>
    </font>
    <font>
      <sz val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1"/>
      <name val="Times New Roman"/>
      <family val="1"/>
    </font>
    <font>
      <sz val="12"/>
      <name val="Calibri"/>
      <family val="2"/>
    </font>
    <font>
      <sz val="12"/>
      <name val="Arial Cyr"/>
      <family val="0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2"/>
      <color indexed="12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Arial"/>
      <family val="2"/>
    </font>
    <font>
      <sz val="14"/>
      <color indexed="8"/>
      <name val="Arial Cyr"/>
      <family val="0"/>
    </font>
    <font>
      <sz val="14"/>
      <color indexed="10"/>
      <name val="Times New Roman"/>
      <family val="1"/>
    </font>
    <font>
      <b/>
      <sz val="12"/>
      <name val="Calibri"/>
      <family val="2"/>
    </font>
    <font>
      <b/>
      <sz val="11"/>
      <name val="Calibri"/>
      <family val="2"/>
    </font>
    <font>
      <sz val="8"/>
      <name val="Tahoma"/>
      <family val="2"/>
    </font>
    <font>
      <sz val="14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/>
      <top>
        <color indexed="63"/>
      </top>
      <bottom style="thin"/>
    </border>
    <border>
      <left/>
      <right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/>
    </border>
    <border>
      <left style="thin"/>
      <right style="thin"/>
      <top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/>
      <bottom/>
    </border>
    <border>
      <left style="thin"/>
      <right>
        <color indexed="63"/>
      </right>
      <top>
        <color indexed="63"/>
      </top>
      <bottom/>
    </border>
    <border>
      <left>
        <color indexed="63"/>
      </left>
      <right style="thin"/>
      <top>
        <color indexed="63"/>
      </top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/>
      <top style="thin"/>
      <bottom style="thin"/>
    </border>
  </borders>
  <cellStyleXfs count="10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8" fillId="17" borderId="0" applyNumberFormat="0" applyBorder="0" applyAlignment="0" applyProtection="0"/>
    <xf numFmtId="0" fontId="9" fillId="9" borderId="1" applyNumberFormat="0" applyAlignment="0" applyProtection="0"/>
    <xf numFmtId="0" fontId="10" fillId="14" borderId="2" applyNumberFormat="0" applyAlignment="0" applyProtection="0"/>
    <xf numFmtId="181" fontId="1" fillId="0" borderId="0">
      <alignment/>
      <protection/>
    </xf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1" applyNumberFormat="0" applyAlignment="0" applyProtection="0"/>
    <xf numFmtId="0" fontId="17" fillId="0" borderId="6" applyNumberFormat="0" applyFill="0" applyAlignment="0" applyProtection="0"/>
    <xf numFmtId="0" fontId="18" fillId="10" borderId="0" applyNumberFormat="0" applyBorder="0" applyAlignment="0" applyProtection="0"/>
    <xf numFmtId="0" fontId="0" fillId="5" borderId="7" applyNumberFormat="0" applyFont="0" applyAlignment="0" applyProtection="0"/>
    <xf numFmtId="0" fontId="19" fillId="9" borderId="8" applyNumberFormat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7" fillId="1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16" fillId="3" borderId="1" applyNumberFormat="0" applyAlignment="0" applyProtection="0"/>
    <xf numFmtId="0" fontId="19" fillId="9" borderId="8" applyNumberFormat="0" applyAlignment="0" applyProtection="0"/>
    <xf numFmtId="0" fontId="9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0" fillId="14" borderId="2" applyNumberFormat="0" applyAlignment="0" applyProtection="0"/>
    <xf numFmtId="0" fontId="20" fillId="0" borderId="0" applyNumberFormat="0" applyFill="0" applyBorder="0" applyAlignment="0" applyProtection="0"/>
    <xf numFmtId="0" fontId="18" fillId="10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8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0" fillId="5" borderId="7" applyNumberFormat="0" applyFont="0" applyAlignment="0" applyProtection="0"/>
    <xf numFmtId="9" fontId="0" fillId="0" borderId="0" applyFont="0" applyFill="0" applyBorder="0" applyAlignment="0" applyProtection="0"/>
    <xf numFmtId="0" fontId="17" fillId="0" borderId="6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7" borderId="0" applyNumberFormat="0" applyBorder="0" applyAlignment="0" applyProtection="0"/>
  </cellStyleXfs>
  <cellXfs count="344">
    <xf numFmtId="0" fontId="0" fillId="0" borderId="0" xfId="0" applyNumberFormat="1" applyFont="1" applyFill="1" applyBorder="1" applyAlignment="1">
      <alignment/>
    </xf>
    <xf numFmtId="0" fontId="0" fillId="0" borderId="0" xfId="94" applyNumberFormat="1" applyFont="1" applyFill="1" applyBorder="1" applyAlignment="1">
      <alignment horizontal="center" vertical="top"/>
      <protection/>
    </xf>
    <xf numFmtId="0" fontId="2" fillId="0" borderId="10" xfId="94" applyNumberFormat="1" applyFont="1" applyFill="1" applyBorder="1" applyAlignment="1">
      <alignment horizontal="center" vertical="center"/>
      <protection/>
    </xf>
    <xf numFmtId="0" fontId="5" fillId="0" borderId="11" xfId="0" applyFont="1" applyFill="1" applyBorder="1" applyAlignment="1">
      <alignment horizontal="center" vertical="center" wrapText="1" shrinkToFit="1"/>
    </xf>
    <xf numFmtId="0" fontId="5" fillId="0" borderId="10" xfId="0" applyFont="1" applyFill="1" applyBorder="1" applyAlignment="1">
      <alignment horizontal="center" vertical="center" wrapText="1" shrinkToFit="1"/>
    </xf>
    <xf numFmtId="0" fontId="5" fillId="0" borderId="12" xfId="0" applyFont="1" applyFill="1" applyBorder="1" applyAlignment="1">
      <alignment horizontal="center" vertical="center" wrapText="1" shrinkToFit="1"/>
    </xf>
    <xf numFmtId="3" fontId="5" fillId="0" borderId="10" xfId="0" applyNumberFormat="1" applyFont="1" applyFill="1" applyBorder="1" applyAlignment="1">
      <alignment horizontal="center" vertical="center" wrapText="1" shrinkToFit="1"/>
    </xf>
    <xf numFmtId="0" fontId="5" fillId="0" borderId="11" xfId="0" applyNumberFormat="1" applyFont="1" applyFill="1" applyBorder="1" applyAlignment="1">
      <alignment horizontal="left" vertical="top" wrapText="1" shrinkToFit="1"/>
    </xf>
    <xf numFmtId="175" fontId="5" fillId="0" borderId="10" xfId="0" applyNumberFormat="1" applyFont="1" applyFill="1" applyBorder="1" applyAlignment="1">
      <alignment horizontal="center" vertical="center" wrapText="1" shrinkToFit="1"/>
    </xf>
    <xf numFmtId="0" fontId="5" fillId="0" borderId="13" xfId="0" applyNumberFormat="1" applyFont="1" applyFill="1" applyBorder="1" applyAlignment="1">
      <alignment horizontal="left" vertical="top" wrapText="1" shrinkToFit="1"/>
    </xf>
    <xf numFmtId="0" fontId="5" fillId="0" borderId="12" xfId="0" applyNumberFormat="1" applyFont="1" applyFill="1" applyBorder="1" applyAlignment="1">
      <alignment horizontal="left" vertical="top" wrapText="1" shrinkToFit="1"/>
    </xf>
    <xf numFmtId="175" fontId="23" fillId="0" borderId="10" xfId="0" applyNumberFormat="1" applyFont="1" applyFill="1" applyBorder="1" applyAlignment="1">
      <alignment horizontal="center" vertical="center" wrapText="1" shrinkToFit="1"/>
    </xf>
    <xf numFmtId="0" fontId="5" fillId="0" borderId="10" xfId="0" applyNumberFormat="1" applyFont="1" applyFill="1" applyBorder="1" applyAlignment="1">
      <alignment horizontal="left" vertical="center" wrapText="1" shrinkToFit="1"/>
    </xf>
    <xf numFmtId="0" fontId="24" fillId="0" borderId="10" xfId="0" applyNumberFormat="1" applyFont="1" applyFill="1" applyBorder="1" applyAlignment="1">
      <alignment horizontal="left" vertical="center" wrapText="1" shrinkToFit="1"/>
    </xf>
    <xf numFmtId="0" fontId="5" fillId="0" borderId="11" xfId="0" applyNumberFormat="1" applyFont="1" applyFill="1" applyBorder="1" applyAlignment="1">
      <alignment horizontal="left" vertical="center" wrapText="1" shrinkToFit="1"/>
    </xf>
    <xf numFmtId="0" fontId="24" fillId="0" borderId="11" xfId="0" applyNumberFormat="1" applyFont="1" applyFill="1" applyBorder="1" applyAlignment="1">
      <alignment horizontal="left" vertical="center" wrapText="1" shrinkToFit="1"/>
    </xf>
    <xf numFmtId="49" fontId="5" fillId="0" borderId="11" xfId="0" applyNumberFormat="1" applyFont="1" applyFill="1" applyBorder="1" applyAlignment="1">
      <alignment horizontal="left" vertical="top" wrapText="1" shrinkToFit="1"/>
    </xf>
    <xf numFmtId="49" fontId="5" fillId="0" borderId="12" xfId="0" applyNumberFormat="1" applyFont="1" applyFill="1" applyBorder="1" applyAlignment="1">
      <alignment horizontal="left" vertical="top" wrapText="1" shrinkToFit="1"/>
    </xf>
    <xf numFmtId="0" fontId="2" fillId="0" borderId="0" xfId="0" applyNumberFormat="1" applyFont="1" applyFill="1" applyBorder="1" applyAlignment="1">
      <alignment/>
    </xf>
    <xf numFmtId="0" fontId="5" fillId="0" borderId="13" xfId="0" applyFont="1" applyFill="1" applyBorder="1" applyAlignment="1">
      <alignment horizontal="left" vertical="top" wrapText="1" shrinkToFit="1"/>
    </xf>
    <xf numFmtId="49" fontId="5" fillId="0" borderId="13" xfId="0" applyNumberFormat="1" applyFont="1" applyFill="1" applyBorder="1" applyAlignment="1">
      <alignment horizontal="left" vertical="top" wrapText="1" shrinkToFit="1"/>
    </xf>
    <xf numFmtId="0" fontId="5" fillId="0" borderId="14" xfId="0" applyNumberFormat="1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left" vertical="top" wrapText="1" shrinkToFit="1"/>
    </xf>
    <xf numFmtId="49" fontId="23" fillId="0" borderId="12" xfId="0" applyNumberFormat="1" applyFont="1" applyFill="1" applyBorder="1" applyAlignment="1">
      <alignment horizontal="left" vertical="top" wrapText="1" shrinkToFit="1"/>
    </xf>
    <xf numFmtId="0" fontId="5" fillId="0" borderId="11" xfId="0" applyFont="1" applyFill="1" applyBorder="1" applyAlignment="1">
      <alignment horizontal="left" vertical="center" wrapText="1" shrinkToFit="1"/>
    </xf>
    <xf numFmtId="175" fontId="6" fillId="0" borderId="10" xfId="0" applyNumberFormat="1" applyFont="1" applyFill="1" applyBorder="1" applyAlignment="1">
      <alignment horizontal="center" vertical="center" wrapText="1" shrinkToFit="1"/>
    </xf>
    <xf numFmtId="0" fontId="6" fillId="0" borderId="10" xfId="0" applyNumberFormat="1" applyFont="1" applyFill="1" applyBorder="1" applyAlignment="1">
      <alignment horizontal="left" vertical="center" wrapText="1" shrinkToFit="1"/>
    </xf>
    <xf numFmtId="0" fontId="23" fillId="0" borderId="12" xfId="0" applyFont="1" applyFill="1" applyBorder="1" applyAlignment="1">
      <alignment horizontal="left" vertical="center" wrapText="1" shrinkToFit="1"/>
    </xf>
    <xf numFmtId="0" fontId="5" fillId="0" borderId="12" xfId="0" applyNumberFormat="1" applyFont="1" applyFill="1" applyBorder="1" applyAlignment="1">
      <alignment horizontal="left" vertical="center" wrapText="1" shrinkToFit="1"/>
    </xf>
    <xf numFmtId="4" fontId="6" fillId="0" borderId="10" xfId="0" applyNumberFormat="1" applyFont="1" applyFill="1" applyBorder="1" applyAlignment="1">
      <alignment horizontal="center" vertical="center" wrapText="1" shrinkToFit="1"/>
    </xf>
    <xf numFmtId="49" fontId="23" fillId="0" borderId="13" xfId="0" applyNumberFormat="1" applyFont="1" applyFill="1" applyBorder="1" applyAlignment="1">
      <alignment horizontal="left" vertical="top" wrapText="1" shrinkToFit="1"/>
    </xf>
    <xf numFmtId="0" fontId="2" fillId="4" borderId="0" xfId="0" applyNumberFormat="1" applyFont="1" applyFill="1" applyBorder="1" applyAlignment="1">
      <alignment/>
    </xf>
    <xf numFmtId="0" fontId="2" fillId="4" borderId="0" xfId="0" applyNumberFormat="1" applyFont="1" applyFill="1" applyBorder="1" applyAlignment="1">
      <alignment horizontal="right"/>
    </xf>
    <xf numFmtId="0" fontId="2" fillId="4" borderId="10" xfId="94" applyNumberFormat="1" applyFont="1" applyFill="1" applyBorder="1" applyAlignment="1">
      <alignment horizontal="center" vertical="center" wrapText="1"/>
      <protection/>
    </xf>
    <xf numFmtId="0" fontId="2" fillId="4" borderId="10" xfId="0" applyNumberFormat="1" applyFont="1" applyFill="1" applyBorder="1" applyAlignment="1">
      <alignment horizontal="center" vertical="center"/>
    </xf>
    <xf numFmtId="0" fontId="2" fillId="4" borderId="10" xfId="0" applyNumberFormat="1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left" vertical="top" wrapText="1"/>
    </xf>
    <xf numFmtId="0" fontId="2" fillId="4" borderId="10" xfId="0" applyNumberFormat="1" applyFont="1" applyFill="1" applyBorder="1" applyAlignment="1">
      <alignment horizontal="left" vertical="top" wrapText="1"/>
    </xf>
    <xf numFmtId="49" fontId="2" fillId="4" borderId="10" xfId="0" applyNumberFormat="1" applyFont="1" applyFill="1" applyBorder="1" applyAlignment="1">
      <alignment horizontal="left" vertical="top" wrapText="1"/>
    </xf>
    <xf numFmtId="49" fontId="27" fillId="4" borderId="10" xfId="0" applyNumberFormat="1" applyFont="1" applyFill="1" applyBorder="1" applyAlignment="1">
      <alignment horizontal="left" vertical="top" wrapText="1"/>
    </xf>
    <xf numFmtId="0" fontId="27" fillId="4" borderId="10" xfId="0" applyFont="1" applyFill="1" applyBorder="1" applyAlignment="1">
      <alignment horizontal="left" vertical="top" wrapText="1"/>
    </xf>
    <xf numFmtId="175" fontId="28" fillId="0" borderId="10" xfId="0" applyNumberFormat="1" applyFont="1" applyFill="1" applyBorder="1" applyAlignment="1">
      <alignment horizontal="center" vertical="center" wrapText="1" shrinkToFit="1"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2" fillId="0" borderId="10" xfId="94" applyNumberFormat="1" applyFont="1" applyFill="1" applyBorder="1" applyAlignment="1">
      <alignment horizontal="center" vertical="center" wrapText="1"/>
      <protection/>
    </xf>
    <xf numFmtId="0" fontId="2" fillId="0" borderId="11" xfId="94" applyNumberFormat="1" applyFont="1" applyFill="1" applyBorder="1" applyAlignment="1">
      <alignment vertical="top" wrapText="1"/>
      <protection/>
    </xf>
    <xf numFmtId="0" fontId="2" fillId="0" borderId="10" xfId="94" applyNumberFormat="1" applyFont="1" applyFill="1" applyBorder="1" applyAlignment="1">
      <alignment horizontal="left" vertical="top" wrapText="1"/>
      <protection/>
    </xf>
    <xf numFmtId="49" fontId="2" fillId="0" borderId="10" xfId="94" applyNumberFormat="1" applyFont="1" applyFill="1" applyBorder="1" applyAlignment="1">
      <alignment horizontal="center" vertical="top" wrapText="1"/>
      <protection/>
    </xf>
    <xf numFmtId="4" fontId="2" fillId="0" borderId="10" xfId="94" applyNumberFormat="1" applyFont="1" applyFill="1" applyBorder="1" applyAlignment="1">
      <alignment horizontal="left" vertical="top" wrapText="1"/>
      <protection/>
    </xf>
    <xf numFmtId="0" fontId="2" fillId="0" borderId="11" xfId="0" applyNumberFormat="1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3" xfId="94" applyNumberFormat="1" applyFont="1" applyFill="1" applyBorder="1" applyAlignment="1">
      <alignment vertical="top" wrapText="1"/>
      <protection/>
    </xf>
    <xf numFmtId="0" fontId="2" fillId="0" borderId="13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2" xfId="94" applyNumberFormat="1" applyFont="1" applyFill="1" applyBorder="1" applyAlignment="1">
      <alignment vertical="top" wrapText="1"/>
      <protection/>
    </xf>
    <xf numFmtId="0" fontId="2" fillId="0" borderId="10" xfId="0" applyNumberFormat="1" applyFont="1" applyFill="1" applyBorder="1" applyAlignment="1">
      <alignment horizontal="left" vertical="top" wrapText="1"/>
    </xf>
    <xf numFmtId="0" fontId="2" fillId="0" borderId="15" xfId="0" applyNumberFormat="1" applyFont="1" applyFill="1" applyBorder="1" applyAlignment="1">
      <alignment horizontal="left" vertical="top" wrapText="1"/>
    </xf>
    <xf numFmtId="0" fontId="2" fillId="0" borderId="16" xfId="0" applyNumberFormat="1" applyFont="1" applyFill="1" applyBorder="1" applyAlignment="1">
      <alignment horizontal="left" vertical="top" wrapText="1"/>
    </xf>
    <xf numFmtId="0" fontId="2" fillId="0" borderId="12" xfId="0" applyNumberFormat="1" applyFont="1" applyFill="1" applyBorder="1" applyAlignment="1">
      <alignment horizontal="left" vertical="top" wrapText="1"/>
    </xf>
    <xf numFmtId="0" fontId="2" fillId="0" borderId="11" xfId="0" applyNumberFormat="1" applyFont="1" applyFill="1" applyBorder="1" applyAlignment="1">
      <alignment vertical="top" wrapText="1"/>
    </xf>
    <xf numFmtId="0" fontId="2" fillId="0" borderId="13" xfId="0" applyNumberFormat="1" applyFont="1" applyFill="1" applyBorder="1" applyAlignment="1">
      <alignment vertical="top" wrapText="1"/>
    </xf>
    <xf numFmtId="0" fontId="2" fillId="0" borderId="12" xfId="0" applyNumberFormat="1" applyFont="1" applyFill="1" applyBorder="1" applyAlignment="1">
      <alignment vertical="top" wrapText="1"/>
    </xf>
    <xf numFmtId="0" fontId="2" fillId="0" borderId="13" xfId="0" applyNumberFormat="1" applyFont="1" applyFill="1" applyBorder="1" applyAlignment="1">
      <alignment horizontal="center" vertical="top" wrapText="1"/>
    </xf>
    <xf numFmtId="0" fontId="2" fillId="0" borderId="17" xfId="0" applyNumberFormat="1" applyFont="1" applyFill="1" applyBorder="1" applyAlignment="1">
      <alignment horizontal="left" vertical="top" wrapText="1"/>
    </xf>
    <xf numFmtId="0" fontId="2" fillId="0" borderId="0" xfId="0" applyNumberFormat="1" applyFont="1" applyFill="1" applyBorder="1" applyAlignment="1">
      <alignment horizontal="left" vertical="top" wrapText="1"/>
    </xf>
    <xf numFmtId="0" fontId="2" fillId="0" borderId="14" xfId="0" applyNumberFormat="1" applyFont="1" applyFill="1" applyBorder="1" applyAlignment="1">
      <alignment horizontal="left" vertical="top" wrapText="1"/>
    </xf>
    <xf numFmtId="0" fontId="2" fillId="0" borderId="18" xfId="0" applyNumberFormat="1" applyFont="1" applyFill="1" applyBorder="1" applyAlignment="1">
      <alignment horizontal="left" vertical="top" wrapText="1"/>
    </xf>
    <xf numFmtId="0" fontId="29" fillId="0" borderId="10" xfId="0" applyFont="1" applyFill="1" applyBorder="1" applyAlignment="1">
      <alignment horizontal="left" vertical="top" wrapText="1"/>
    </xf>
    <xf numFmtId="0" fontId="2" fillId="0" borderId="19" xfId="0" applyNumberFormat="1" applyFont="1" applyFill="1" applyBorder="1" applyAlignment="1">
      <alignment horizontal="left" vertical="top" wrapText="1"/>
    </xf>
    <xf numFmtId="44" fontId="2" fillId="0" borderId="11" xfId="84" applyFont="1" applyFill="1" applyBorder="1" applyAlignment="1">
      <alignment horizontal="left" vertical="top" wrapText="1"/>
    </xf>
    <xf numFmtId="44" fontId="2" fillId="0" borderId="13" xfId="84" applyFont="1" applyFill="1" applyBorder="1" applyAlignment="1">
      <alignment horizontal="left" vertical="top" wrapText="1"/>
    </xf>
    <xf numFmtId="49" fontId="2" fillId="0" borderId="10" xfId="94" applyNumberFormat="1" applyFont="1" applyFill="1" applyBorder="1" applyAlignment="1">
      <alignment horizontal="left" vertical="top" wrapText="1"/>
      <protection/>
    </xf>
    <xf numFmtId="49" fontId="2" fillId="0" borderId="13" xfId="0" applyNumberFormat="1" applyFont="1" applyFill="1" applyBorder="1" applyAlignment="1">
      <alignment horizontal="left" vertical="center" wrapText="1"/>
    </xf>
    <xf numFmtId="49" fontId="2" fillId="0" borderId="12" xfId="94" applyNumberFormat="1" applyFont="1" applyFill="1" applyBorder="1" applyAlignment="1">
      <alignment horizontal="left" vertical="top" wrapText="1"/>
      <protection/>
    </xf>
    <xf numFmtId="49" fontId="2" fillId="0" borderId="10" xfId="94" applyNumberFormat="1" applyFont="1" applyFill="1" applyBorder="1" applyAlignment="1">
      <alignment horizontal="center" vertical="center" wrapText="1"/>
      <protection/>
    </xf>
    <xf numFmtId="0" fontId="2" fillId="0" borderId="11" xfId="94" applyNumberFormat="1" applyFont="1" applyFill="1" applyBorder="1" applyAlignment="1">
      <alignment horizontal="left" vertical="top" wrapText="1"/>
      <protection/>
    </xf>
    <xf numFmtId="0" fontId="2" fillId="0" borderId="12" xfId="94" applyNumberFormat="1" applyFont="1" applyFill="1" applyBorder="1" applyAlignment="1">
      <alignment horizontal="left" vertical="top" wrapText="1"/>
      <protection/>
    </xf>
    <xf numFmtId="0" fontId="30" fillId="0" borderId="10" xfId="94" applyNumberFormat="1" applyFont="1" applyFill="1" applyBorder="1" applyAlignment="1">
      <alignment horizontal="left" vertical="top" wrapText="1"/>
      <protection/>
    </xf>
    <xf numFmtId="0" fontId="31" fillId="0" borderId="0" xfId="0" applyFont="1" applyFill="1" applyAlignment="1">
      <alignment wrapText="1" shrinkToFit="1"/>
    </xf>
    <xf numFmtId="0" fontId="31" fillId="0" borderId="0" xfId="0" applyNumberFormat="1" applyFont="1" applyFill="1" applyBorder="1" applyAlignment="1">
      <alignment wrapText="1" shrinkToFit="1"/>
    </xf>
    <xf numFmtId="0" fontId="31" fillId="0" borderId="0" xfId="0" applyFont="1" applyFill="1" applyAlignment="1">
      <alignment/>
    </xf>
    <xf numFmtId="0" fontId="31" fillId="0" borderId="0" xfId="0" applyFont="1" applyFill="1" applyAlignment="1">
      <alignment horizontal="left"/>
    </xf>
    <xf numFmtId="0" fontId="32" fillId="0" borderId="0" xfId="0" applyFont="1" applyFill="1" applyAlignment="1">
      <alignment horizontal="right"/>
    </xf>
    <xf numFmtId="0" fontId="31" fillId="0" borderId="0" xfId="0" applyNumberFormat="1" applyFont="1" applyFill="1" applyBorder="1" applyAlignment="1">
      <alignment/>
    </xf>
    <xf numFmtId="0" fontId="2" fillId="4" borderId="0" xfId="0" applyNumberFormat="1" applyFont="1" applyFill="1" applyBorder="1" applyAlignment="1">
      <alignment horizontal="left"/>
    </xf>
    <xf numFmtId="0" fontId="2" fillId="0" borderId="20" xfId="94" applyNumberFormat="1" applyFont="1" applyFill="1" applyBorder="1" applyAlignment="1">
      <alignment horizontal="center" vertical="center" wrapText="1"/>
      <protection/>
    </xf>
    <xf numFmtId="0" fontId="2" fillId="0" borderId="0" xfId="0" applyNumberFormat="1" applyFont="1" applyFill="1" applyBorder="1" applyAlignment="1">
      <alignment horizontal="center"/>
    </xf>
    <xf numFmtId="0" fontId="6" fillId="0" borderId="11" xfId="0" applyNumberFormat="1" applyFont="1" applyFill="1" applyBorder="1" applyAlignment="1">
      <alignment horizontal="left" vertical="center" wrapText="1" shrinkToFit="1"/>
    </xf>
    <xf numFmtId="49" fontId="2" fillId="0" borderId="10" xfId="94" applyNumberFormat="1" applyFont="1" applyFill="1" applyBorder="1" applyAlignment="1">
      <alignment horizontal="left" wrapText="1"/>
      <protection/>
    </xf>
    <xf numFmtId="0" fontId="34" fillId="0" borderId="13" xfId="0" applyNumberFormat="1" applyFont="1" applyFill="1" applyBorder="1" applyAlignment="1">
      <alignment horizontal="left" vertical="top" wrapText="1" shrinkToFit="1"/>
    </xf>
    <xf numFmtId="49" fontId="23" fillId="0" borderId="11" xfId="0" applyNumberFormat="1" applyFont="1" applyFill="1" applyBorder="1" applyAlignment="1">
      <alignment horizontal="left" vertical="top" wrapText="1" shrinkToFit="1"/>
    </xf>
    <xf numFmtId="0" fontId="34" fillId="0" borderId="12" xfId="0" applyNumberFormat="1" applyFont="1" applyFill="1" applyBorder="1" applyAlignment="1">
      <alignment horizontal="left" vertical="top" wrapText="1" shrinkToFit="1"/>
    </xf>
    <xf numFmtId="0" fontId="35" fillId="0" borderId="13" xfId="0" applyNumberFormat="1" applyFont="1" applyFill="1" applyBorder="1" applyAlignment="1">
      <alignment horizontal="left" vertical="top" wrapText="1" shrinkToFit="1"/>
    </xf>
    <xf numFmtId="0" fontId="35" fillId="0" borderId="12" xfId="0" applyNumberFormat="1" applyFont="1" applyFill="1" applyBorder="1" applyAlignment="1">
      <alignment horizontal="left" vertical="top" wrapText="1" shrinkToFit="1"/>
    </xf>
    <xf numFmtId="0" fontId="6" fillId="0" borderId="21" xfId="0" applyNumberFormat="1" applyFont="1" applyFill="1" applyBorder="1" applyAlignment="1">
      <alignment horizontal="left" vertical="center" wrapText="1" shrinkToFit="1"/>
    </xf>
    <xf numFmtId="0" fontId="5" fillId="0" borderId="21" xfId="0" applyNumberFormat="1" applyFont="1" applyFill="1" applyBorder="1" applyAlignment="1">
      <alignment horizontal="left" vertical="center" wrapText="1" shrinkToFit="1"/>
    </xf>
    <xf numFmtId="0" fontId="24" fillId="0" borderId="21" xfId="0" applyNumberFormat="1" applyFont="1" applyFill="1" applyBorder="1" applyAlignment="1">
      <alignment horizontal="left" vertical="center" wrapText="1" shrinkToFit="1"/>
    </xf>
    <xf numFmtId="4" fontId="2" fillId="0" borderId="10" xfId="94" applyNumberFormat="1" applyFont="1" applyFill="1" applyBorder="1" applyAlignment="1">
      <alignment horizontal="left" wrapText="1"/>
      <protection/>
    </xf>
    <xf numFmtId="0" fontId="23" fillId="0" borderId="13" xfId="0" applyFont="1" applyFill="1" applyBorder="1" applyAlignment="1">
      <alignment horizontal="left" vertical="top" wrapText="1" shrinkToFit="1"/>
    </xf>
    <xf numFmtId="0" fontId="2" fillId="4" borderId="12" xfId="0" applyNumberFormat="1" applyFont="1" applyFill="1" applyBorder="1" applyAlignment="1">
      <alignment horizontal="left" vertical="top" wrapText="1"/>
    </xf>
    <xf numFmtId="0" fontId="2" fillId="4" borderId="11" xfId="0" applyFont="1" applyFill="1" applyBorder="1" applyAlignment="1">
      <alignment horizontal="left" vertical="top" wrapText="1"/>
    </xf>
    <xf numFmtId="0" fontId="2" fillId="4" borderId="13" xfId="0" applyFont="1" applyFill="1" applyBorder="1" applyAlignment="1">
      <alignment horizontal="left" vertical="top" wrapText="1"/>
    </xf>
    <xf numFmtId="0" fontId="2" fillId="4" borderId="11" xfId="0" applyNumberFormat="1" applyFont="1" applyFill="1" applyBorder="1" applyAlignment="1">
      <alignment horizontal="left" vertical="top" wrapText="1"/>
    </xf>
    <xf numFmtId="0" fontId="2" fillId="0" borderId="21" xfId="94" applyNumberFormat="1" applyFont="1" applyFill="1" applyBorder="1" applyAlignment="1">
      <alignment horizontal="left" vertical="top" wrapText="1"/>
      <protection/>
    </xf>
    <xf numFmtId="4" fontId="0" fillId="0" borderId="0" xfId="0" applyNumberFormat="1" applyFont="1" applyFill="1" applyBorder="1" applyAlignment="1">
      <alignment/>
    </xf>
    <xf numFmtId="175" fontId="31" fillId="0" borderId="0" xfId="0" applyNumberFormat="1" applyFont="1" applyFill="1" applyBorder="1" applyAlignment="1">
      <alignment wrapText="1" shrinkToFit="1"/>
    </xf>
    <xf numFmtId="4" fontId="31" fillId="0" borderId="0" xfId="0" applyNumberFormat="1" applyFont="1" applyFill="1" applyBorder="1" applyAlignment="1">
      <alignment wrapText="1" shrinkToFit="1"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0" fontId="37" fillId="0" borderId="11" xfId="0" applyFont="1" applyBorder="1" applyAlignment="1">
      <alignment vertical="center" wrapText="1"/>
    </xf>
    <xf numFmtId="0" fontId="37" fillId="0" borderId="13" xfId="0" applyFont="1" applyBorder="1" applyAlignment="1">
      <alignment vertical="center" wrapText="1"/>
    </xf>
    <xf numFmtId="0" fontId="5" fillId="0" borderId="11" xfId="0" applyNumberFormat="1" applyFont="1" applyFill="1" applyBorder="1" applyAlignment="1">
      <alignment horizontal="left" vertical="top" wrapText="1"/>
    </xf>
    <xf numFmtId="0" fontId="5" fillId="0" borderId="12" xfId="0" applyNumberFormat="1" applyFont="1" applyFill="1" applyBorder="1" applyAlignment="1">
      <alignment horizontal="left" vertical="top" wrapText="1"/>
    </xf>
    <xf numFmtId="4" fontId="2" fillId="0" borderId="1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left" vertical="top" wrapText="1" shrinkToFit="1"/>
    </xf>
    <xf numFmtId="0" fontId="37" fillId="4" borderId="10" xfId="0" applyFont="1" applyFill="1" applyBorder="1" applyAlignment="1">
      <alignment horizontal="center" vertical="center" wrapText="1"/>
    </xf>
    <xf numFmtId="0" fontId="37" fillId="0" borderId="10" xfId="0" applyFont="1" applyBorder="1" applyAlignment="1">
      <alignment horizontal="left" vertical="center" wrapText="1"/>
    </xf>
    <xf numFmtId="0" fontId="37" fillId="0" borderId="10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14" fontId="37" fillId="0" borderId="11" xfId="0" applyNumberFormat="1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 wrapText="1"/>
    </xf>
    <xf numFmtId="14" fontId="37" fillId="0" borderId="12" xfId="0" applyNumberFormat="1" applyFont="1" applyBorder="1" applyAlignment="1">
      <alignment horizontal="center" vertical="center" wrapText="1"/>
    </xf>
    <xf numFmtId="0" fontId="37" fillId="0" borderId="21" xfId="0" applyFont="1" applyBorder="1" applyAlignment="1">
      <alignment horizontal="left" vertical="center" wrapText="1"/>
    </xf>
    <xf numFmtId="0" fontId="37" fillId="0" borderId="22" xfId="0" applyFont="1" applyBorder="1" applyAlignment="1">
      <alignment horizontal="center" vertical="center" wrapText="1"/>
    </xf>
    <xf numFmtId="0" fontId="37" fillId="0" borderId="17" xfId="0" applyFont="1" applyBorder="1" applyAlignment="1">
      <alignment vertical="center" wrapText="1"/>
    </xf>
    <xf numFmtId="0" fontId="37" fillId="0" borderId="16" xfId="0" applyFont="1" applyBorder="1" applyAlignment="1">
      <alignment vertical="center" wrapText="1"/>
    </xf>
    <xf numFmtId="0" fontId="37" fillId="0" borderId="13" xfId="0" applyFont="1" applyBorder="1" applyAlignment="1">
      <alignment horizontal="center" vertical="center" wrapText="1"/>
    </xf>
    <xf numFmtId="0" fontId="37" fillId="0" borderId="14" xfId="0" applyFont="1" applyBorder="1" applyAlignment="1">
      <alignment vertical="center" wrapText="1"/>
    </xf>
    <xf numFmtId="0" fontId="37" fillId="0" borderId="15" xfId="0" applyFont="1" applyBorder="1" applyAlignment="1">
      <alignment horizontal="center" vertical="center" wrapText="1"/>
    </xf>
    <xf numFmtId="14" fontId="37" fillId="0" borderId="13" xfId="0" applyNumberFormat="1" applyFont="1" applyBorder="1" applyAlignment="1">
      <alignment horizontal="center" vertical="center" wrapText="1"/>
    </xf>
    <xf numFmtId="0" fontId="37" fillId="0" borderId="18" xfId="0" applyFont="1" applyBorder="1" applyAlignment="1">
      <alignment vertical="center" wrapText="1"/>
    </xf>
    <xf numFmtId="0" fontId="37" fillId="0" borderId="19" xfId="0" applyFont="1" applyBorder="1" applyAlignment="1">
      <alignment vertical="center" wrapText="1"/>
    </xf>
    <xf numFmtId="0" fontId="37" fillId="0" borderId="12" xfId="0" applyFont="1" applyBorder="1" applyAlignment="1">
      <alignment horizontal="left" vertical="center" wrapText="1"/>
    </xf>
    <xf numFmtId="0" fontId="37" fillId="0" borderId="19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vertical="center" wrapText="1"/>
    </xf>
    <xf numFmtId="0" fontId="37" fillId="0" borderId="14" xfId="0" applyFont="1" applyBorder="1" applyAlignment="1">
      <alignment horizontal="center" vertical="center" wrapText="1"/>
    </xf>
    <xf numFmtId="0" fontId="37" fillId="0" borderId="12" xfId="0" applyFont="1" applyBorder="1" applyAlignment="1">
      <alignment vertical="center" wrapText="1"/>
    </xf>
    <xf numFmtId="0" fontId="37" fillId="0" borderId="18" xfId="0" applyFont="1" applyBorder="1" applyAlignment="1">
      <alignment horizontal="center" vertical="center" wrapText="1"/>
    </xf>
    <xf numFmtId="14" fontId="37" fillId="0" borderId="18" xfId="0" applyNumberFormat="1" applyFont="1" applyBorder="1" applyAlignment="1">
      <alignment horizontal="center" vertical="center" wrapText="1"/>
    </xf>
    <xf numFmtId="14" fontId="37" fillId="0" borderId="12" xfId="0" applyNumberFormat="1" applyFont="1" applyFill="1" applyBorder="1" applyAlignment="1">
      <alignment horizontal="center" vertical="center" wrapText="1"/>
    </xf>
    <xf numFmtId="0" fontId="37" fillId="0" borderId="16" xfId="0" applyFont="1" applyBorder="1" applyAlignment="1">
      <alignment horizontal="center" vertical="center" wrapText="1"/>
    </xf>
    <xf numFmtId="0" fontId="37" fillId="0" borderId="19" xfId="0" applyNumberFormat="1" applyFont="1" applyFill="1" applyBorder="1" applyAlignment="1">
      <alignment horizontal="center" vertical="center" wrapText="1"/>
    </xf>
    <xf numFmtId="0" fontId="37" fillId="0" borderId="11" xfId="0" applyNumberFormat="1" applyFont="1" applyFill="1" applyBorder="1" applyAlignment="1">
      <alignment vertical="center" wrapText="1"/>
    </xf>
    <xf numFmtId="0" fontId="37" fillId="0" borderId="12" xfId="0" applyNumberFormat="1" applyFont="1" applyFill="1" applyBorder="1" applyAlignment="1">
      <alignment horizontal="center" vertical="center" wrapText="1"/>
    </xf>
    <xf numFmtId="0" fontId="37" fillId="0" borderId="15" xfId="0" applyNumberFormat="1" applyFont="1" applyFill="1" applyBorder="1" applyAlignment="1">
      <alignment vertical="center" wrapText="1"/>
    </xf>
    <xf numFmtId="14" fontId="36" fillId="0" borderId="12" xfId="0" applyNumberFormat="1" applyFont="1" applyBorder="1" applyAlignment="1">
      <alignment horizontal="center" vertical="center" wrapText="1"/>
    </xf>
    <xf numFmtId="14" fontId="37" fillId="0" borderId="17" xfId="0" applyNumberFormat="1" applyFont="1" applyBorder="1" applyAlignment="1">
      <alignment horizontal="center" vertical="center" wrapText="1"/>
    </xf>
    <xf numFmtId="0" fontId="5" fillId="0" borderId="17" xfId="0" applyNumberFormat="1" applyFont="1" applyFill="1" applyBorder="1" applyAlignment="1">
      <alignment horizontal="left" vertical="top" wrapText="1" shrinkToFit="1"/>
    </xf>
    <xf numFmtId="0" fontId="5" fillId="0" borderId="14" xfId="0" applyNumberFormat="1" applyFont="1" applyFill="1" applyBorder="1" applyAlignment="1">
      <alignment horizontal="left" vertical="top" wrapText="1" shrinkToFit="1"/>
    </xf>
    <xf numFmtId="0" fontId="5" fillId="0" borderId="18" xfId="0" applyNumberFormat="1" applyFont="1" applyFill="1" applyBorder="1" applyAlignment="1">
      <alignment horizontal="left" vertical="top" wrapText="1" shrinkToFit="1"/>
    </xf>
    <xf numFmtId="0" fontId="2" fillId="0" borderId="18" xfId="94" applyNumberFormat="1" applyFont="1" applyFill="1" applyBorder="1" applyAlignment="1">
      <alignment horizontal="center" vertical="top" wrapText="1"/>
      <protection/>
    </xf>
    <xf numFmtId="0" fontId="27" fillId="0" borderId="10" xfId="0" applyFont="1" applyFill="1" applyBorder="1" applyAlignment="1">
      <alignment horizontal="left" vertical="top" wrapText="1"/>
    </xf>
    <xf numFmtId="0" fontId="0" fillId="0" borderId="0" xfId="0" applyNumberFormat="1" applyFont="1" applyFill="1" applyBorder="1" applyAlignment="1">
      <alignment vertical="top"/>
    </xf>
    <xf numFmtId="175" fontId="5" fillId="0" borderId="13" xfId="0" applyNumberFormat="1" applyFont="1" applyFill="1" applyBorder="1" applyAlignment="1">
      <alignment horizontal="left" vertical="top" wrapText="1" shrinkToFit="1"/>
    </xf>
    <xf numFmtId="0" fontId="2" fillId="0" borderId="10" xfId="0" applyFont="1" applyFill="1" applyBorder="1" applyAlignment="1">
      <alignment horizontal="left" vertical="top" wrapText="1"/>
    </xf>
    <xf numFmtId="14" fontId="37" fillId="0" borderId="14" xfId="0" applyNumberFormat="1" applyFont="1" applyBorder="1" applyAlignment="1">
      <alignment horizontal="center" vertical="center" wrapText="1"/>
    </xf>
    <xf numFmtId="0" fontId="37" fillId="0" borderId="17" xfId="0" applyFont="1" applyBorder="1" applyAlignment="1">
      <alignment horizontal="center" vertical="center" wrapText="1"/>
    </xf>
    <xf numFmtId="0" fontId="40" fillId="0" borderId="13" xfId="0" applyFont="1" applyBorder="1" applyAlignment="1">
      <alignment vertical="center" wrapText="1"/>
    </xf>
    <xf numFmtId="0" fontId="37" fillId="0" borderId="13" xfId="0" applyFont="1" applyBorder="1" applyAlignment="1">
      <alignment horizontal="left" vertical="center" wrapText="1"/>
    </xf>
    <xf numFmtId="0" fontId="36" fillId="0" borderId="11" xfId="0" applyFont="1" applyBorder="1" applyAlignment="1">
      <alignment vertical="center" wrapText="1"/>
    </xf>
    <xf numFmtId="0" fontId="36" fillId="0" borderId="11" xfId="0" applyFont="1" applyBorder="1" applyAlignment="1">
      <alignment horizontal="center" vertical="center" wrapText="1"/>
    </xf>
    <xf numFmtId="14" fontId="36" fillId="0" borderId="11" xfId="0" applyNumberFormat="1" applyFont="1" applyBorder="1" applyAlignment="1">
      <alignment horizontal="center" vertical="center" wrapText="1"/>
    </xf>
    <xf numFmtId="0" fontId="36" fillId="0" borderId="12" xfId="0" applyFont="1" applyBorder="1" applyAlignment="1">
      <alignment vertical="center" wrapText="1"/>
    </xf>
    <xf numFmtId="0" fontId="36" fillId="0" borderId="12" xfId="0" applyNumberFormat="1" applyFont="1" applyFill="1" applyBorder="1" applyAlignment="1">
      <alignment horizontal="center" vertical="center" wrapText="1"/>
    </xf>
    <xf numFmtId="0" fontId="36" fillId="0" borderId="13" xfId="0" applyFont="1" applyBorder="1" applyAlignment="1">
      <alignment vertical="center" wrapText="1"/>
    </xf>
    <xf numFmtId="0" fontId="36" fillId="0" borderId="12" xfId="0" applyFont="1" applyBorder="1" applyAlignment="1">
      <alignment horizontal="center" vertical="center" wrapText="1"/>
    </xf>
    <xf numFmtId="14" fontId="36" fillId="0" borderId="13" xfId="0" applyNumberFormat="1" applyFont="1" applyBorder="1" applyAlignment="1">
      <alignment horizontal="center" vertical="center" wrapText="1"/>
    </xf>
    <xf numFmtId="0" fontId="36" fillId="0" borderId="19" xfId="0" applyFont="1" applyBorder="1" applyAlignment="1">
      <alignment horizontal="center" vertical="center" wrapText="1"/>
    </xf>
    <xf numFmtId="0" fontId="36" fillId="0" borderId="15" xfId="0" applyFont="1" applyBorder="1" applyAlignment="1">
      <alignment vertical="center" wrapText="1"/>
    </xf>
    <xf numFmtId="0" fontId="36" fillId="0" borderId="15" xfId="0" applyFont="1" applyBorder="1" applyAlignment="1">
      <alignment horizontal="center" vertical="center" wrapText="1"/>
    </xf>
    <xf numFmtId="0" fontId="37" fillId="0" borderId="15" xfId="0" applyFont="1" applyFill="1" applyBorder="1" applyAlignment="1">
      <alignment vertical="center" wrapText="1"/>
    </xf>
    <xf numFmtId="0" fontId="36" fillId="0" borderId="10" xfId="0" applyFont="1" applyBorder="1" applyAlignment="1">
      <alignment horizontal="left" vertical="center" wrapText="1"/>
    </xf>
    <xf numFmtId="0" fontId="36" fillId="0" borderId="10" xfId="0" applyFont="1" applyBorder="1" applyAlignment="1">
      <alignment horizontal="center" vertical="center" wrapText="1"/>
    </xf>
    <xf numFmtId="14" fontId="2" fillId="4" borderId="10" xfId="0" applyNumberFormat="1" applyFont="1" applyFill="1" applyBorder="1" applyAlignment="1">
      <alignment horizontal="left" vertical="top" wrapText="1"/>
    </xf>
    <xf numFmtId="0" fontId="2" fillId="0" borderId="15" xfId="0" applyNumberFormat="1" applyFont="1" applyFill="1" applyBorder="1" applyAlignment="1">
      <alignment vertical="top" wrapText="1"/>
    </xf>
    <xf numFmtId="0" fontId="0" fillId="0" borderId="10" xfId="0" applyNumberFormat="1" applyFont="1" applyFill="1" applyBorder="1" applyAlignment="1">
      <alignment/>
    </xf>
    <xf numFmtId="4" fontId="25" fillId="0" borderId="10" xfId="94" applyNumberFormat="1" applyFont="1" applyFill="1" applyBorder="1" applyAlignment="1">
      <alignment horizontal="left" vertical="top" wrapText="1"/>
      <protection/>
    </xf>
    <xf numFmtId="0" fontId="2" fillId="0" borderId="0" xfId="94" applyNumberFormat="1" applyFont="1" applyFill="1" applyBorder="1" applyAlignment="1">
      <alignment horizontal="center" vertical="center" wrapText="1"/>
      <protection/>
    </xf>
    <xf numFmtId="0" fontId="2" fillId="0" borderId="0" xfId="94" applyNumberFormat="1" applyFont="1" applyFill="1" applyBorder="1" applyAlignment="1">
      <alignment horizontal="centerContinuous" vertical="center" wrapText="1"/>
      <protection/>
    </xf>
    <xf numFmtId="0" fontId="2" fillId="0" borderId="0" xfId="94" applyNumberFormat="1" applyFont="1" applyFill="1" applyBorder="1" applyAlignment="1">
      <alignment horizontal="center" vertical="center" wrapText="1"/>
      <protection/>
    </xf>
    <xf numFmtId="0" fontId="2" fillId="0" borderId="0" xfId="94" applyNumberFormat="1" applyFont="1" applyFill="1" applyBorder="1" applyAlignment="1">
      <alignment horizontal="center" vertical="center"/>
      <protection/>
    </xf>
    <xf numFmtId="4" fontId="25" fillId="0" borderId="0" xfId="94" applyNumberFormat="1" applyFont="1" applyFill="1" applyBorder="1" applyAlignment="1">
      <alignment horizontal="left" vertical="top" wrapText="1"/>
      <protection/>
    </xf>
    <xf numFmtId="4" fontId="2" fillId="0" borderId="0" xfId="94" applyNumberFormat="1" applyFont="1" applyFill="1" applyBorder="1" applyAlignment="1">
      <alignment horizontal="left" vertical="top" wrapText="1"/>
      <protection/>
    </xf>
    <xf numFmtId="0" fontId="37" fillId="0" borderId="13" xfId="0" applyFont="1" applyFill="1" applyBorder="1" applyAlignment="1">
      <alignment vertical="center" wrapText="1"/>
    </xf>
    <xf numFmtId="0" fontId="5" fillId="0" borderId="0" xfId="0" applyFont="1" applyFill="1" applyAlignment="1">
      <alignment horizontal="center" wrapText="1" shrinkToFit="1"/>
    </xf>
    <xf numFmtId="0" fontId="2" fillId="0" borderId="0" xfId="94" applyNumberFormat="1" applyFont="1" applyFill="1" applyBorder="1" applyAlignment="1">
      <alignment horizontal="center" vertical="center" wrapText="1"/>
      <protection/>
    </xf>
    <xf numFmtId="0" fontId="2" fillId="0" borderId="23" xfId="94" applyNumberFormat="1" applyFont="1" applyFill="1" applyBorder="1" applyAlignment="1">
      <alignment horizontal="center" vertical="center" wrapText="1"/>
      <protection/>
    </xf>
    <xf numFmtId="0" fontId="2" fillId="0" borderId="24" xfId="94" applyNumberFormat="1" applyFont="1" applyFill="1" applyBorder="1" applyAlignment="1">
      <alignment horizontal="center" vertical="center" wrapText="1"/>
      <protection/>
    </xf>
    <xf numFmtId="0" fontId="2" fillId="0" borderId="0" xfId="94" applyNumberFormat="1" applyFont="1" applyFill="1" applyBorder="1" applyAlignment="1">
      <alignment horizontal="center" vertical="center" wrapText="1"/>
      <protection/>
    </xf>
    <xf numFmtId="0" fontId="2" fillId="0" borderId="0" xfId="94" applyNumberFormat="1" applyFont="1" applyFill="1" applyBorder="1" applyAlignment="1">
      <alignment horizontal="center" vertical="center" wrapText="1"/>
      <protection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/>
    </xf>
    <xf numFmtId="4" fontId="2" fillId="0" borderId="10" xfId="94" applyNumberFormat="1" applyFont="1" applyFill="1" applyBorder="1" applyAlignment="1">
      <alignment horizontal="left" vertical="top" wrapText="1"/>
      <protection/>
    </xf>
    <xf numFmtId="0" fontId="2" fillId="0" borderId="25" xfId="0" applyNumberFormat="1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right" wrapText="1" shrinkToFit="1"/>
    </xf>
    <xf numFmtId="0" fontId="5" fillId="0" borderId="0" xfId="0" applyNumberFormat="1" applyFont="1" applyFill="1" applyBorder="1" applyAlignment="1">
      <alignment horizontal="center"/>
    </xf>
    <xf numFmtId="0" fontId="5" fillId="0" borderId="0" xfId="94" applyNumberFormat="1" applyFont="1" applyFill="1" applyBorder="1" applyAlignment="1">
      <alignment horizontal="center" vertical="center" wrapText="1"/>
      <protection/>
    </xf>
    <xf numFmtId="0" fontId="37" fillId="0" borderId="12" xfId="0" applyFont="1" applyFill="1" applyBorder="1" applyAlignment="1">
      <alignment horizontal="left" vertical="center" wrapText="1"/>
    </xf>
    <xf numFmtId="0" fontId="44" fillId="0" borderId="0" xfId="0" applyNumberFormat="1" applyFont="1" applyFill="1" applyBorder="1" applyAlignment="1">
      <alignment/>
    </xf>
    <xf numFmtId="0" fontId="36" fillId="0" borderId="0" xfId="0" applyNumberFormat="1" applyFont="1" applyFill="1" applyBorder="1" applyAlignment="1">
      <alignment/>
    </xf>
    <xf numFmtId="0" fontId="36" fillId="0" borderId="13" xfId="0" applyFont="1" applyFill="1" applyBorder="1" applyAlignment="1">
      <alignment horizontal="left" vertical="top" wrapText="1"/>
    </xf>
    <xf numFmtId="14" fontId="37" fillId="0" borderId="13" xfId="0" applyNumberFormat="1" applyFont="1" applyFill="1" applyBorder="1" applyAlignment="1">
      <alignment horizontal="center" vertical="center"/>
    </xf>
    <xf numFmtId="181" fontId="36" fillId="0" borderId="12" xfId="60" applyFont="1" applyFill="1" applyBorder="1" applyAlignment="1">
      <alignment horizontal="left" vertical="top" wrapText="1"/>
      <protection/>
    </xf>
    <xf numFmtId="14" fontId="37" fillId="0" borderId="12" xfId="0" applyNumberFormat="1" applyFont="1" applyFill="1" applyBorder="1" applyAlignment="1">
      <alignment horizontal="center" vertical="center"/>
    </xf>
    <xf numFmtId="0" fontId="44" fillId="0" borderId="0" xfId="0" applyNumberFormat="1" applyFont="1" applyFill="1" applyBorder="1" applyAlignment="1">
      <alignment/>
    </xf>
    <xf numFmtId="0" fontId="37" fillId="0" borderId="13" xfId="0" applyFont="1" applyFill="1" applyBorder="1" applyAlignment="1">
      <alignment vertical="center" wrapText="1"/>
    </xf>
    <xf numFmtId="0" fontId="37" fillId="0" borderId="26" xfId="0" applyFont="1" applyBorder="1" applyAlignment="1">
      <alignment vertical="center" wrapText="1"/>
    </xf>
    <xf numFmtId="0" fontId="37" fillId="0" borderId="27" xfId="0" applyFont="1" applyBorder="1" applyAlignment="1">
      <alignment vertical="center" wrapText="1"/>
    </xf>
    <xf numFmtId="0" fontId="37" fillId="0" borderId="28" xfId="0" applyFont="1" applyBorder="1" applyAlignment="1">
      <alignment horizontal="center" vertical="center" wrapText="1"/>
    </xf>
    <xf numFmtId="0" fontId="37" fillId="0" borderId="29" xfId="0" applyFont="1" applyBorder="1" applyAlignment="1">
      <alignment horizontal="center" vertical="center" wrapText="1"/>
    </xf>
    <xf numFmtId="14" fontId="37" fillId="0" borderId="25" xfId="0" applyNumberFormat="1" applyFont="1" applyBorder="1" applyAlignment="1">
      <alignment horizontal="center" vertical="center" wrapText="1"/>
    </xf>
    <xf numFmtId="0" fontId="36" fillId="0" borderId="27" xfId="0" applyFont="1" applyBorder="1" applyAlignment="1">
      <alignment vertical="center" wrapText="1"/>
    </xf>
    <xf numFmtId="0" fontId="36" fillId="0" borderId="25" xfId="0" applyFont="1" applyBorder="1" applyAlignment="1">
      <alignment horizontal="center" vertical="center" wrapText="1"/>
    </xf>
    <xf numFmtId="0" fontId="36" fillId="0" borderId="28" xfId="0" applyFont="1" applyBorder="1" applyAlignment="1">
      <alignment horizontal="center" vertical="center" wrapText="1"/>
    </xf>
    <xf numFmtId="14" fontId="36" fillId="0" borderId="30" xfId="0" applyNumberFormat="1" applyFont="1" applyBorder="1" applyAlignment="1">
      <alignment horizontal="center" vertical="center" wrapText="1"/>
    </xf>
    <xf numFmtId="14" fontId="36" fillId="0" borderId="28" xfId="0" applyNumberFormat="1" applyFont="1" applyBorder="1" applyAlignment="1">
      <alignment horizontal="center" vertical="center" wrapText="1"/>
    </xf>
    <xf numFmtId="0" fontId="37" fillId="0" borderId="29" xfId="0" applyFont="1" applyBorder="1" applyAlignment="1">
      <alignment vertical="center" wrapText="1"/>
    </xf>
    <xf numFmtId="0" fontId="37" fillId="0" borderId="25" xfId="0" applyFont="1" applyBorder="1" applyAlignment="1">
      <alignment horizontal="center" vertical="center" wrapText="1"/>
    </xf>
    <xf numFmtId="14" fontId="37" fillId="0" borderId="28" xfId="0" applyNumberFormat="1" applyFont="1" applyBorder="1" applyAlignment="1">
      <alignment horizontal="center" vertical="center" wrapText="1"/>
    </xf>
    <xf numFmtId="0" fontId="36" fillId="0" borderId="13" xfId="0" applyFont="1" applyFill="1" applyBorder="1" applyAlignment="1">
      <alignment vertical="center" wrapText="1"/>
    </xf>
    <xf numFmtId="0" fontId="36" fillId="0" borderId="29" xfId="0" applyFont="1" applyBorder="1" applyAlignment="1">
      <alignment vertical="center" wrapText="1"/>
    </xf>
    <xf numFmtId="0" fontId="2" fillId="0" borderId="10" xfId="94" applyNumberFormat="1" applyFont="1" applyFill="1" applyBorder="1" applyAlignment="1">
      <alignment horizontal="left" vertical="top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left" vertical="top" wrapText="1"/>
    </xf>
    <xf numFmtId="49" fontId="2" fillId="0" borderId="10" xfId="94" applyNumberFormat="1" applyFont="1" applyFill="1" applyBorder="1" applyAlignment="1">
      <alignment horizontal="left" vertical="top" wrapText="1"/>
      <protection/>
    </xf>
    <xf numFmtId="175" fontId="5" fillId="0" borderId="10" xfId="0" applyNumberFormat="1" applyFont="1" applyFill="1" applyBorder="1" applyAlignment="1">
      <alignment horizontal="center" vertical="center" wrapText="1" shrinkToFit="1"/>
    </xf>
    <xf numFmtId="0" fontId="5" fillId="0" borderId="11" xfId="0" applyNumberFormat="1" applyFont="1" applyFill="1" applyBorder="1" applyAlignment="1">
      <alignment horizontal="left" vertical="top" wrapText="1" shrinkToFit="1"/>
    </xf>
    <xf numFmtId="0" fontId="2" fillId="0" borderId="10" xfId="94" applyNumberFormat="1" applyFont="1" applyFill="1" applyBorder="1" applyAlignment="1">
      <alignment horizontal="centerContinuous" vertical="center" wrapText="1"/>
      <protection/>
    </xf>
    <xf numFmtId="0" fontId="2" fillId="0" borderId="10" xfId="94" applyNumberFormat="1" applyFont="1" applyFill="1" applyBorder="1" applyAlignment="1">
      <alignment wrapText="1"/>
      <protection/>
    </xf>
    <xf numFmtId="0" fontId="5" fillId="0" borderId="0" xfId="0" applyFont="1" applyFill="1" applyBorder="1" applyAlignment="1">
      <alignment horizontal="right" wrapText="1" shrinkToFit="1"/>
    </xf>
    <xf numFmtId="0" fontId="5" fillId="0" borderId="0" xfId="0" applyFont="1" applyFill="1" applyBorder="1" applyAlignment="1">
      <alignment horizontal="right" wrapText="1" shrinkToFit="1"/>
    </xf>
    <xf numFmtId="0" fontId="31" fillId="0" borderId="0" xfId="0" applyFont="1" applyFill="1" applyBorder="1" applyAlignment="1">
      <alignment wrapText="1" shrinkToFit="1"/>
    </xf>
    <xf numFmtId="14" fontId="37" fillId="0" borderId="13" xfId="0" applyNumberFormat="1" applyFont="1" applyFill="1" applyBorder="1" applyAlignment="1">
      <alignment horizontal="center" vertical="center" wrapText="1"/>
    </xf>
    <xf numFmtId="0" fontId="36" fillId="0" borderId="12" xfId="0" applyFont="1" applyFill="1" applyBorder="1" applyAlignment="1">
      <alignment vertical="center" wrapText="1"/>
    </xf>
    <xf numFmtId="0" fontId="37" fillId="0" borderId="12" xfId="0" applyFont="1" applyFill="1" applyBorder="1" applyAlignment="1">
      <alignment horizontal="center" vertical="center" wrapText="1"/>
    </xf>
    <xf numFmtId="14" fontId="36" fillId="0" borderId="12" xfId="0" applyNumberFormat="1" applyFont="1" applyFill="1" applyBorder="1" applyAlignment="1">
      <alignment horizontal="center" vertical="center" wrapText="1"/>
    </xf>
    <xf numFmtId="0" fontId="36" fillId="0" borderId="30" xfId="0" applyFont="1" applyBorder="1" applyAlignment="1">
      <alignment vertical="center" wrapText="1"/>
    </xf>
    <xf numFmtId="0" fontId="36" fillId="0" borderId="28" xfId="0" applyFont="1" applyBorder="1" applyAlignment="1">
      <alignment vertical="center" wrapText="1"/>
    </xf>
    <xf numFmtId="0" fontId="36" fillId="0" borderId="25" xfId="0" applyFont="1" applyBorder="1" applyAlignment="1">
      <alignment vertical="center" wrapText="1"/>
    </xf>
    <xf numFmtId="0" fontId="36" fillId="0" borderId="31" xfId="0" applyFont="1" applyBorder="1" applyAlignment="1">
      <alignment horizontal="center" vertical="center" wrapText="1"/>
    </xf>
    <xf numFmtId="0" fontId="36" fillId="0" borderId="25" xfId="0" applyFont="1" applyFill="1" applyBorder="1" applyAlignment="1">
      <alignment vertical="center" wrapText="1"/>
    </xf>
    <xf numFmtId="0" fontId="36" fillId="0" borderId="28" xfId="0" applyFont="1" applyFill="1" applyBorder="1" applyAlignment="1">
      <alignment horizontal="center" vertical="center" wrapText="1"/>
    </xf>
    <xf numFmtId="0" fontId="37" fillId="0" borderId="25" xfId="0" applyFont="1" applyFill="1" applyBorder="1" applyAlignment="1">
      <alignment horizontal="center" vertical="center" wrapText="1"/>
    </xf>
    <xf numFmtId="14" fontId="36" fillId="0" borderId="25" xfId="0" applyNumberFormat="1" applyFont="1" applyFill="1" applyBorder="1" applyAlignment="1">
      <alignment horizontal="center" vertical="center" wrapText="1"/>
    </xf>
    <xf numFmtId="0" fontId="37" fillId="0" borderId="27" xfId="0" applyFont="1" applyFill="1" applyBorder="1" applyAlignment="1">
      <alignment vertical="center" wrapText="1"/>
    </xf>
    <xf numFmtId="14" fontId="37" fillId="0" borderId="25" xfId="0" applyNumberFormat="1" applyFont="1" applyFill="1" applyBorder="1" applyAlignment="1">
      <alignment horizontal="center" vertical="center" wrapText="1"/>
    </xf>
    <xf numFmtId="0" fontId="37" fillId="0" borderId="32" xfId="0" applyFont="1" applyFill="1" applyBorder="1" applyAlignment="1">
      <alignment vertical="center" wrapText="1"/>
    </xf>
    <xf numFmtId="0" fontId="37" fillId="0" borderId="15" xfId="0" applyFont="1" applyFill="1" applyBorder="1" applyAlignment="1">
      <alignment vertical="center" wrapText="1"/>
    </xf>
    <xf numFmtId="14" fontId="37" fillId="0" borderId="18" xfId="0" applyNumberFormat="1" applyFont="1" applyFill="1" applyBorder="1" applyAlignment="1">
      <alignment horizontal="center" vertical="center" wrapText="1"/>
    </xf>
    <xf numFmtId="0" fontId="37" fillId="0" borderId="25" xfId="0" applyFont="1" applyBorder="1" applyAlignment="1">
      <alignment vertical="center" wrapText="1"/>
    </xf>
    <xf numFmtId="0" fontId="37" fillId="0" borderId="12" xfId="0" applyFont="1" applyFill="1" applyBorder="1" applyAlignment="1">
      <alignment vertical="center" wrapText="1"/>
    </xf>
    <xf numFmtId="0" fontId="37" fillId="0" borderId="27" xfId="0" applyFont="1" applyFill="1" applyBorder="1" applyAlignment="1">
      <alignment vertical="center" wrapText="1"/>
    </xf>
    <xf numFmtId="0" fontId="36" fillId="0" borderId="29" xfId="0" applyFont="1" applyBorder="1" applyAlignment="1">
      <alignment horizontal="center" vertical="center" wrapText="1"/>
    </xf>
    <xf numFmtId="14" fontId="36" fillId="0" borderId="33" xfId="0" applyNumberFormat="1" applyFont="1" applyBorder="1" applyAlignment="1">
      <alignment horizontal="center" vertical="center" wrapText="1"/>
    </xf>
    <xf numFmtId="0" fontId="36" fillId="0" borderId="34" xfId="0" applyFont="1" applyBorder="1" applyAlignment="1">
      <alignment vertical="center" wrapText="1"/>
    </xf>
    <xf numFmtId="0" fontId="36" fillId="0" borderId="19" xfId="0" applyFont="1" applyBorder="1" applyAlignment="1">
      <alignment vertical="center" wrapText="1"/>
    </xf>
    <xf numFmtId="14" fontId="36" fillId="0" borderId="35" xfId="0" applyNumberFormat="1" applyFont="1" applyBorder="1" applyAlignment="1">
      <alignment horizontal="center" vertical="center" wrapText="1"/>
    </xf>
    <xf numFmtId="14" fontId="36" fillId="0" borderId="31" xfId="0" applyNumberFormat="1" applyFont="1" applyBorder="1" applyAlignment="1">
      <alignment horizontal="center" vertical="center" wrapText="1"/>
    </xf>
    <xf numFmtId="0" fontId="36" fillId="0" borderId="26" xfId="0" applyFont="1" applyBorder="1" applyAlignment="1">
      <alignment vertical="center" wrapText="1"/>
    </xf>
    <xf numFmtId="14" fontId="36" fillId="0" borderId="28" xfId="0" applyNumberFormat="1" applyFont="1" applyFill="1" applyBorder="1" applyAlignment="1">
      <alignment horizontal="center" vertical="center" wrapText="1"/>
    </xf>
    <xf numFmtId="14" fontId="36" fillId="0" borderId="12" xfId="0" applyNumberFormat="1" applyFont="1" applyFill="1" applyBorder="1" applyAlignment="1">
      <alignment horizontal="center" vertical="center" wrapText="1"/>
    </xf>
    <xf numFmtId="0" fontId="36" fillId="0" borderId="19" xfId="0" applyFont="1" applyFill="1" applyBorder="1" applyAlignment="1">
      <alignment vertical="center" wrapText="1"/>
    </xf>
    <xf numFmtId="0" fontId="5" fillId="0" borderId="21" xfId="0" applyFont="1" applyFill="1" applyBorder="1" applyAlignment="1">
      <alignment horizontal="center" vertical="center" wrapText="1" shrinkToFit="1"/>
    </xf>
    <xf numFmtId="0" fontId="5" fillId="0" borderId="11" xfId="0" applyFont="1" applyFill="1" applyBorder="1" applyAlignment="1">
      <alignment horizontal="center" vertical="center" wrapText="1" shrinkToFit="1"/>
    </xf>
    <xf numFmtId="0" fontId="5" fillId="0" borderId="12" xfId="0" applyFont="1" applyFill="1" applyBorder="1" applyAlignment="1">
      <alignment horizontal="center" vertical="center" wrapText="1" shrinkToFit="1"/>
    </xf>
    <xf numFmtId="0" fontId="5" fillId="0" borderId="10" xfId="0" applyFont="1" applyFill="1" applyBorder="1" applyAlignment="1">
      <alignment horizontal="center" vertical="center" wrapText="1" shrinkToFit="1"/>
    </xf>
    <xf numFmtId="0" fontId="5" fillId="0" borderId="0" xfId="0" applyFont="1" applyFill="1" applyBorder="1" applyAlignment="1">
      <alignment horizontal="right" wrapText="1" shrinkToFit="1"/>
    </xf>
    <xf numFmtId="0" fontId="5" fillId="0" borderId="10" xfId="0" applyFont="1" applyFill="1" applyBorder="1" applyAlignment="1">
      <alignment horizontal="center" vertical="center" wrapText="1" shrinkToFit="1"/>
    </xf>
    <xf numFmtId="0" fontId="5" fillId="0" borderId="0" xfId="0" applyFont="1" applyFill="1" applyAlignment="1">
      <alignment horizontal="center" wrapText="1" shrinkToFit="1"/>
    </xf>
    <xf numFmtId="0" fontId="5" fillId="0" borderId="0" xfId="0" applyNumberFormat="1" applyFont="1" applyFill="1" applyBorder="1" applyAlignment="1">
      <alignment horizontal="center"/>
    </xf>
    <xf numFmtId="0" fontId="35" fillId="0" borderId="12" xfId="0" applyNumberFormat="1" applyFont="1" applyFill="1" applyBorder="1" applyAlignment="1">
      <alignment horizontal="left" vertical="top" wrapText="1" shrinkToFit="1"/>
    </xf>
    <xf numFmtId="0" fontId="5" fillId="0" borderId="11" xfId="0" applyFont="1" applyFill="1" applyBorder="1" applyAlignment="1">
      <alignment horizontal="left" vertical="top" wrapText="1" shrinkToFit="1"/>
    </xf>
    <xf numFmtId="0" fontId="5" fillId="0" borderId="12" xfId="0" applyFont="1" applyFill="1" applyBorder="1" applyAlignment="1">
      <alignment horizontal="left" vertical="top" wrapText="1" shrinkToFit="1"/>
    </xf>
    <xf numFmtId="0" fontId="2" fillId="0" borderId="0" xfId="94" applyNumberFormat="1" applyFont="1" applyFill="1" applyBorder="1" applyAlignment="1">
      <alignment horizontal="center" vertical="center" wrapText="1"/>
      <protection/>
    </xf>
    <xf numFmtId="0" fontId="2" fillId="0" borderId="14" xfId="94" applyNumberFormat="1" applyFont="1" applyFill="1" applyBorder="1" applyAlignment="1">
      <alignment horizontal="center" vertical="center" wrapText="1"/>
      <protection/>
    </xf>
    <xf numFmtId="0" fontId="2" fillId="0" borderId="19" xfId="94" applyNumberFormat="1" applyFont="1" applyFill="1" applyBorder="1" applyAlignment="1">
      <alignment horizontal="center" vertical="center" wrapText="1"/>
      <protection/>
    </xf>
    <xf numFmtId="0" fontId="2" fillId="0" borderId="36" xfId="94" applyNumberFormat="1" applyFont="1" applyFill="1" applyBorder="1" applyAlignment="1">
      <alignment horizontal="center" vertical="center" wrapText="1"/>
      <protection/>
    </xf>
    <xf numFmtId="0" fontId="2" fillId="0" borderId="31" xfId="94" applyNumberFormat="1" applyFont="1" applyFill="1" applyBorder="1" applyAlignment="1">
      <alignment horizontal="center" vertical="center" wrapText="1"/>
      <protection/>
    </xf>
    <xf numFmtId="0" fontId="0" fillId="0" borderId="10" xfId="0" applyNumberFormat="1" applyFont="1" applyFill="1" applyBorder="1" applyAlignment="1">
      <alignment/>
    </xf>
    <xf numFmtId="0" fontId="5" fillId="0" borderId="11" xfId="0" applyNumberFormat="1" applyFont="1" applyFill="1" applyBorder="1" applyAlignment="1">
      <alignment horizontal="left" vertical="top" wrapText="1" shrinkToFit="1"/>
    </xf>
    <xf numFmtId="0" fontId="5" fillId="0" borderId="12" xfId="0" applyNumberFormat="1" applyFont="1" applyFill="1" applyBorder="1" applyAlignment="1">
      <alignment horizontal="left" vertical="top" wrapText="1" shrinkToFit="1"/>
    </xf>
    <xf numFmtId="0" fontId="5" fillId="0" borderId="11" xfId="0" applyNumberFormat="1" applyFont="1" applyFill="1" applyBorder="1" applyAlignment="1">
      <alignment horizontal="center" vertical="top" wrapText="1" shrinkToFit="1"/>
    </xf>
    <xf numFmtId="0" fontId="5" fillId="0" borderId="12" xfId="0" applyNumberFormat="1" applyFont="1" applyFill="1" applyBorder="1" applyAlignment="1">
      <alignment horizontal="center" vertical="top" wrapText="1" shrinkToFit="1"/>
    </xf>
    <xf numFmtId="0" fontId="5" fillId="0" borderId="13" xfId="0" applyNumberFormat="1" applyFont="1" applyFill="1" applyBorder="1" applyAlignment="1">
      <alignment horizontal="left" vertical="top" wrapText="1" shrinkToFit="1"/>
    </xf>
    <xf numFmtId="0" fontId="5" fillId="0" borderId="11" xfId="0" applyNumberFormat="1" applyFont="1" applyFill="1" applyBorder="1" applyAlignment="1">
      <alignment horizontal="left" vertical="top" wrapText="1"/>
    </xf>
    <xf numFmtId="0" fontId="5" fillId="0" borderId="12" xfId="0" applyNumberFormat="1" applyFont="1" applyFill="1" applyBorder="1" applyAlignment="1">
      <alignment horizontal="left" vertical="top" wrapText="1"/>
    </xf>
    <xf numFmtId="0" fontId="23" fillId="0" borderId="11" xfId="0" applyFont="1" applyFill="1" applyBorder="1" applyAlignment="1">
      <alignment horizontal="left" vertical="top" wrapText="1" shrinkToFit="1"/>
    </xf>
    <xf numFmtId="0" fontId="23" fillId="0" borderId="12" xfId="0" applyFont="1" applyFill="1" applyBorder="1" applyAlignment="1">
      <alignment horizontal="left" vertical="top" wrapText="1" shrinkToFit="1"/>
    </xf>
    <xf numFmtId="0" fontId="5" fillId="0" borderId="22" xfId="0" applyFont="1" applyFill="1" applyBorder="1" applyAlignment="1">
      <alignment horizontal="center" vertical="center" wrapText="1" shrinkToFit="1"/>
    </xf>
    <xf numFmtId="0" fontId="2" fillId="0" borderId="29" xfId="0" applyNumberFormat="1" applyFont="1" applyFill="1" applyBorder="1" applyAlignment="1">
      <alignment horizontal="left" vertical="top" wrapText="1"/>
    </xf>
    <xf numFmtId="0" fontId="2" fillId="0" borderId="19" xfId="0" applyNumberFormat="1" applyFont="1" applyFill="1" applyBorder="1" applyAlignment="1">
      <alignment horizontal="left" vertical="top" wrapText="1"/>
    </xf>
    <xf numFmtId="0" fontId="2" fillId="0" borderId="10" xfId="94" applyNumberFormat="1" applyFont="1" applyFill="1" applyBorder="1" applyAlignment="1">
      <alignment horizontal="center" vertical="center" wrapText="1"/>
      <protection/>
    </xf>
    <xf numFmtId="0" fontId="2" fillId="0" borderId="28" xfId="0" applyNumberFormat="1" applyFont="1" applyFill="1" applyBorder="1" applyAlignment="1">
      <alignment horizontal="center" vertical="top" wrapText="1"/>
    </xf>
    <xf numFmtId="0" fontId="2" fillId="0" borderId="29" xfId="0" applyNumberFormat="1" applyFont="1" applyFill="1" applyBorder="1" applyAlignment="1">
      <alignment horizontal="center" vertical="top" wrapText="1"/>
    </xf>
    <xf numFmtId="0" fontId="5" fillId="0" borderId="0" xfId="94" applyNumberFormat="1" applyFont="1" applyFill="1" applyBorder="1" applyAlignment="1">
      <alignment horizontal="center" vertical="center" wrapText="1"/>
      <protection/>
    </xf>
    <xf numFmtId="0" fontId="2" fillId="0" borderId="37" xfId="94" applyNumberFormat="1" applyFont="1" applyFill="1" applyBorder="1" applyAlignment="1">
      <alignment horizontal="center" vertical="center" wrapText="1"/>
      <protection/>
    </xf>
    <xf numFmtId="0" fontId="2" fillId="0" borderId="38" xfId="94" applyNumberFormat="1" applyFont="1" applyFill="1" applyBorder="1" applyAlignment="1">
      <alignment horizontal="center" vertical="center" wrapText="1"/>
      <protection/>
    </xf>
    <xf numFmtId="0" fontId="2" fillId="0" borderId="39" xfId="94" applyNumberFormat="1" applyFont="1" applyFill="1" applyBorder="1" applyAlignment="1">
      <alignment horizontal="center" vertical="center" wrapText="1"/>
      <protection/>
    </xf>
    <xf numFmtId="0" fontId="2" fillId="0" borderId="32" xfId="94" applyNumberFormat="1" applyFont="1" applyFill="1" applyBorder="1" applyAlignment="1">
      <alignment horizontal="center" vertical="center" wrapText="1"/>
      <protection/>
    </xf>
    <xf numFmtId="0" fontId="2" fillId="4" borderId="11" xfId="0" applyFont="1" applyFill="1" applyBorder="1" applyAlignment="1">
      <alignment horizontal="left" vertical="top" wrapText="1"/>
    </xf>
    <xf numFmtId="0" fontId="2" fillId="4" borderId="12" xfId="0" applyFont="1" applyFill="1" applyBorder="1" applyAlignment="1">
      <alignment horizontal="left" vertical="top" wrapText="1"/>
    </xf>
    <xf numFmtId="0" fontId="2" fillId="4" borderId="10" xfId="0" applyFont="1" applyFill="1" applyBorder="1" applyAlignment="1">
      <alignment horizontal="left" vertical="top" wrapText="1"/>
    </xf>
    <xf numFmtId="0" fontId="2" fillId="4" borderId="13" xfId="0" applyFont="1" applyFill="1" applyBorder="1" applyAlignment="1">
      <alignment horizontal="left" vertical="top" wrapText="1"/>
    </xf>
    <xf numFmtId="0" fontId="25" fillId="4" borderId="0" xfId="0" applyNumberFormat="1" applyFont="1" applyFill="1" applyBorder="1" applyAlignment="1">
      <alignment horizontal="center" vertical="center" wrapText="1"/>
    </xf>
    <xf numFmtId="0" fontId="2" fillId="4" borderId="10" xfId="94" applyNumberFormat="1" applyFont="1" applyFill="1" applyBorder="1" applyAlignment="1">
      <alignment horizontal="center" vertical="center" wrapText="1"/>
      <protection/>
    </xf>
    <xf numFmtId="0" fontId="2" fillId="4" borderId="11" xfId="0" applyNumberFormat="1" applyFont="1" applyFill="1" applyBorder="1" applyAlignment="1">
      <alignment horizontal="left" vertical="top" wrapText="1"/>
    </xf>
    <xf numFmtId="0" fontId="2" fillId="4" borderId="12" xfId="0" applyNumberFormat="1" applyFont="1" applyFill="1" applyBorder="1" applyAlignment="1">
      <alignment horizontal="left" vertical="top" wrapText="1"/>
    </xf>
    <xf numFmtId="0" fontId="2" fillId="4" borderId="11" xfId="94" applyFont="1" applyFill="1" applyBorder="1" applyAlignment="1">
      <alignment horizontal="left" vertical="top" wrapText="1"/>
      <protection/>
    </xf>
    <xf numFmtId="0" fontId="2" fillId="4" borderId="13" xfId="94" applyFont="1" applyFill="1" applyBorder="1" applyAlignment="1">
      <alignment horizontal="left" vertical="top" wrapText="1"/>
      <protection/>
    </xf>
    <xf numFmtId="0" fontId="2" fillId="4" borderId="28" xfId="0" applyNumberFormat="1" applyFont="1" applyFill="1" applyBorder="1" applyAlignment="1">
      <alignment horizontal="left" vertical="top" wrapText="1"/>
    </xf>
    <xf numFmtId="0" fontId="2" fillId="0" borderId="11" xfId="0" applyNumberFormat="1" applyFont="1" applyFill="1" applyBorder="1" applyAlignment="1">
      <alignment horizontal="left" vertical="top" wrapText="1"/>
    </xf>
    <xf numFmtId="0" fontId="2" fillId="0" borderId="13" xfId="0" applyNumberFormat="1" applyFont="1" applyFill="1" applyBorder="1" applyAlignment="1">
      <alignment horizontal="left" vertical="top" wrapText="1"/>
    </xf>
    <xf numFmtId="0" fontId="2" fillId="0" borderId="12" xfId="0" applyNumberFormat="1" applyFont="1" applyFill="1" applyBorder="1" applyAlignment="1">
      <alignment horizontal="left" vertical="top" wrapText="1"/>
    </xf>
    <xf numFmtId="0" fontId="2" fillId="0" borderId="11" xfId="0" applyNumberFormat="1" applyFont="1" applyFill="1" applyBorder="1" applyAlignment="1">
      <alignment vertical="top" wrapText="1"/>
    </xf>
    <xf numFmtId="0" fontId="2" fillId="0" borderId="13" xfId="0" applyNumberFormat="1" applyFont="1" applyFill="1" applyBorder="1" applyAlignment="1">
      <alignment vertical="top" wrapText="1"/>
    </xf>
    <xf numFmtId="0" fontId="2" fillId="0" borderId="0" xfId="94" applyNumberFormat="1" applyFont="1" applyFill="1" applyBorder="1" applyAlignment="1">
      <alignment horizontal="center" vertical="center" wrapText="1"/>
      <protection/>
    </xf>
    <xf numFmtId="0" fontId="2" fillId="0" borderId="14" xfId="94" applyNumberFormat="1" applyFont="1" applyFill="1" applyBorder="1" applyAlignment="1">
      <alignment horizontal="center" vertical="top" wrapText="1"/>
      <protection/>
    </xf>
    <xf numFmtId="0" fontId="2" fillId="0" borderId="18" xfId="94" applyNumberFormat="1" applyFont="1" applyFill="1" applyBorder="1" applyAlignment="1">
      <alignment horizontal="center" vertical="top" wrapText="1"/>
      <protection/>
    </xf>
    <xf numFmtId="0" fontId="2" fillId="0" borderId="11" xfId="94" applyNumberFormat="1" applyFont="1" applyFill="1" applyBorder="1" applyAlignment="1">
      <alignment horizontal="center" vertical="top" wrapText="1"/>
      <protection/>
    </xf>
    <xf numFmtId="0" fontId="2" fillId="0" borderId="12" xfId="94" applyNumberFormat="1" applyFont="1" applyFill="1" applyBorder="1" applyAlignment="1">
      <alignment horizontal="center" vertical="top" wrapText="1"/>
      <protection/>
    </xf>
    <xf numFmtId="0" fontId="2" fillId="0" borderId="10" xfId="94" applyNumberFormat="1" applyFont="1" applyFill="1" applyBorder="1" applyAlignment="1">
      <alignment horizontal="center" vertical="center" wrapText="1"/>
      <protection/>
    </xf>
    <xf numFmtId="0" fontId="0" fillId="0" borderId="13" xfId="0" applyNumberFormat="1" applyFont="1" applyFill="1" applyBorder="1" applyAlignment="1">
      <alignment horizontal="left" vertical="top" wrapText="1"/>
    </xf>
    <xf numFmtId="0" fontId="2" fillId="0" borderId="17" xfId="0" applyNumberFormat="1" applyFont="1" applyFill="1" applyBorder="1" applyAlignment="1">
      <alignment horizontal="left" vertical="top" wrapText="1"/>
    </xf>
    <xf numFmtId="0" fontId="2" fillId="0" borderId="14" xfId="0" applyNumberFormat="1" applyFont="1" applyFill="1" applyBorder="1" applyAlignment="1">
      <alignment horizontal="left" vertical="top" wrapText="1"/>
    </xf>
    <xf numFmtId="0" fontId="2" fillId="0" borderId="10" xfId="0" applyNumberFormat="1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0" fontId="2" fillId="0" borderId="16" xfId="0" applyNumberFormat="1" applyFont="1" applyFill="1" applyBorder="1" applyAlignment="1">
      <alignment horizontal="left" vertical="top" wrapText="1"/>
    </xf>
    <xf numFmtId="0" fontId="2" fillId="0" borderId="15" xfId="0" applyNumberFormat="1" applyFont="1" applyFill="1" applyBorder="1" applyAlignment="1">
      <alignment horizontal="left" vertical="top" wrapText="1"/>
    </xf>
    <xf numFmtId="49" fontId="5" fillId="0" borderId="11" xfId="0" applyNumberFormat="1" applyFont="1" applyFill="1" applyBorder="1" applyAlignment="1">
      <alignment horizontal="left" vertical="top" wrapText="1" shrinkToFit="1"/>
    </xf>
    <xf numFmtId="49" fontId="5" fillId="0" borderId="12" xfId="0" applyNumberFormat="1" applyFont="1" applyFill="1" applyBorder="1" applyAlignment="1">
      <alignment horizontal="left" vertical="top" wrapText="1" shrinkToFit="1"/>
    </xf>
    <xf numFmtId="0" fontId="5" fillId="0" borderId="13" xfId="0" applyFont="1" applyFill="1" applyBorder="1" applyAlignment="1">
      <alignment horizontal="left" vertical="top" wrapText="1" shrinkToFit="1"/>
    </xf>
    <xf numFmtId="0" fontId="41" fillId="0" borderId="15" xfId="0" applyNumberFormat="1" applyFont="1" applyFill="1" applyBorder="1" applyAlignment="1">
      <alignment wrapText="1" shrinkToFit="1"/>
    </xf>
    <xf numFmtId="0" fontId="42" fillId="0" borderId="0" xfId="0" applyNumberFormat="1" applyFont="1" applyFill="1" applyBorder="1" applyAlignment="1">
      <alignment wrapText="1" shrinkToFit="1"/>
    </xf>
    <xf numFmtId="49" fontId="23" fillId="0" borderId="11" xfId="0" applyNumberFormat="1" applyFont="1" applyFill="1" applyBorder="1" applyAlignment="1">
      <alignment horizontal="left" vertical="top" wrapText="1" shrinkToFit="1"/>
    </xf>
    <xf numFmtId="49" fontId="23" fillId="0" borderId="12" xfId="0" applyNumberFormat="1" applyFont="1" applyFill="1" applyBorder="1" applyAlignment="1">
      <alignment horizontal="left" vertical="top" wrapText="1" shrinkToFit="1"/>
    </xf>
    <xf numFmtId="0" fontId="36" fillId="0" borderId="22" xfId="95" applyFont="1" applyBorder="1" applyAlignment="1">
      <alignment horizontal="center" vertical="top" wrapText="1"/>
      <protection/>
    </xf>
    <xf numFmtId="0" fontId="36" fillId="0" borderId="40" xfId="95" applyFont="1" applyBorder="1" applyAlignment="1">
      <alignment horizontal="center" vertical="top" wrapText="1"/>
      <protection/>
    </xf>
    <xf numFmtId="0" fontId="36" fillId="0" borderId="21" xfId="95" applyFont="1" applyBorder="1" applyAlignment="1">
      <alignment horizontal="center" vertical="top" wrapText="1"/>
      <protection/>
    </xf>
    <xf numFmtId="0" fontId="44" fillId="0" borderId="0" xfId="0" applyNumberFormat="1" applyFont="1" applyFill="1" applyBorder="1" applyAlignment="1">
      <alignment horizontal="center"/>
    </xf>
    <xf numFmtId="0" fontId="36" fillId="0" borderId="0" xfId="0" applyNumberFormat="1" applyFont="1" applyFill="1" applyBorder="1" applyAlignment="1">
      <alignment horizontal="center" wrapText="1"/>
    </xf>
    <xf numFmtId="0" fontId="36" fillId="0" borderId="0" xfId="0" applyNumberFormat="1" applyFont="1" applyFill="1" applyBorder="1" applyAlignment="1">
      <alignment horizontal="center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cel Built-in Normal" xfId="60"/>
    <cellStyle name="Explanatory Text" xfId="61"/>
    <cellStyle name="Good" xfId="62"/>
    <cellStyle name="Heading 1" xfId="63"/>
    <cellStyle name="Heading 2" xfId="64"/>
    <cellStyle name="Heading 3" xfId="65"/>
    <cellStyle name="Heading 4" xfId="66"/>
    <cellStyle name="Input" xfId="67"/>
    <cellStyle name="Linked Cell" xfId="68"/>
    <cellStyle name="Neutral" xfId="69"/>
    <cellStyle name="Note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 2 2 4" xfId="95"/>
    <cellStyle name="Обычный 5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84"/>
  <sheetViews>
    <sheetView tabSelected="1" view="pageBreakPreview" zoomScale="80" zoomScaleNormal="85" zoomScaleSheetLayoutView="80" workbookViewId="0" topLeftCell="A1">
      <selection activeCell="B13" sqref="B13:B15"/>
    </sheetView>
  </sheetViews>
  <sheetFormatPr defaultColWidth="9.140625" defaultRowHeight="15"/>
  <cols>
    <col min="1" max="1" width="22.7109375" style="31" customWidth="1"/>
    <col min="2" max="2" width="40.7109375" style="31" customWidth="1"/>
    <col min="3" max="3" width="36.28125" style="31" customWidth="1"/>
    <col min="4" max="4" width="42.8515625" style="31" customWidth="1"/>
    <col min="5" max="16384" width="9.140625" style="31" customWidth="1"/>
  </cols>
  <sheetData>
    <row r="1" ht="15">
      <c r="D1" s="84" t="s">
        <v>964</v>
      </c>
    </row>
    <row r="2" ht="15">
      <c r="D2" s="84" t="s">
        <v>961</v>
      </c>
    </row>
    <row r="3" ht="15">
      <c r="D3" s="84" t="s">
        <v>962</v>
      </c>
    </row>
    <row r="4" ht="15">
      <c r="D4" s="84" t="s">
        <v>963</v>
      </c>
    </row>
    <row r="5" ht="15">
      <c r="D5" s="84" t="s">
        <v>147</v>
      </c>
    </row>
    <row r="7" spans="1:4" ht="45" customHeight="1">
      <c r="A7" s="304" t="s">
        <v>787</v>
      </c>
      <c r="B7" s="304"/>
      <c r="C7" s="304"/>
      <c r="D7" s="304"/>
    </row>
    <row r="8" ht="21" customHeight="1">
      <c r="D8" s="32" t="s">
        <v>812</v>
      </c>
    </row>
    <row r="9" spans="1:4" ht="15" customHeight="1">
      <c r="A9" s="305" t="s">
        <v>803</v>
      </c>
      <c r="B9" s="305" t="s">
        <v>931</v>
      </c>
      <c r="C9" s="305" t="s">
        <v>802</v>
      </c>
      <c r="D9" s="305"/>
    </row>
    <row r="10" spans="1:4" ht="60">
      <c r="A10" s="305"/>
      <c r="B10" s="305"/>
      <c r="C10" s="33" t="s">
        <v>35</v>
      </c>
      <c r="D10" s="33" t="s">
        <v>36</v>
      </c>
    </row>
    <row r="11" spans="1:4" ht="15">
      <c r="A11" s="34">
        <v>1</v>
      </c>
      <c r="B11" s="35">
        <v>2</v>
      </c>
      <c r="C11" s="35">
        <v>3</v>
      </c>
      <c r="D11" s="35">
        <v>4</v>
      </c>
    </row>
    <row r="12" spans="1:4" ht="45">
      <c r="A12" s="36" t="s">
        <v>38</v>
      </c>
      <c r="B12" s="36" t="s">
        <v>37</v>
      </c>
      <c r="C12" s="36" t="s">
        <v>39</v>
      </c>
      <c r="D12" s="36" t="s">
        <v>220</v>
      </c>
    </row>
    <row r="13" spans="1:4" ht="45">
      <c r="A13" s="300" t="s">
        <v>819</v>
      </c>
      <c r="B13" s="300" t="s">
        <v>956</v>
      </c>
      <c r="C13" s="36" t="s">
        <v>39</v>
      </c>
      <c r="D13" s="36" t="s">
        <v>820</v>
      </c>
    </row>
    <row r="14" spans="1:4" ht="30">
      <c r="A14" s="303"/>
      <c r="B14" s="303"/>
      <c r="C14" s="36" t="s">
        <v>343</v>
      </c>
      <c r="D14" s="36" t="s">
        <v>797</v>
      </c>
    </row>
    <row r="15" spans="1:4" ht="30">
      <c r="A15" s="301"/>
      <c r="B15" s="301"/>
      <c r="C15" s="36" t="s">
        <v>355</v>
      </c>
      <c r="D15" s="36" t="s">
        <v>708</v>
      </c>
    </row>
    <row r="16" spans="1:4" ht="45">
      <c r="A16" s="300" t="s">
        <v>875</v>
      </c>
      <c r="B16" s="300" t="s">
        <v>957</v>
      </c>
      <c r="C16" s="155" t="s">
        <v>39</v>
      </c>
      <c r="D16" s="36" t="s">
        <v>966</v>
      </c>
    </row>
    <row r="17" spans="1:4" ht="30">
      <c r="A17" s="301"/>
      <c r="B17" s="301"/>
      <c r="C17" s="36" t="s">
        <v>343</v>
      </c>
      <c r="D17" s="36" t="s">
        <v>797</v>
      </c>
    </row>
    <row r="18" spans="1:4" ht="30">
      <c r="A18" s="36" t="s">
        <v>876</v>
      </c>
      <c r="B18" s="36" t="s">
        <v>958</v>
      </c>
      <c r="C18" s="36" t="s">
        <v>343</v>
      </c>
      <c r="D18" s="36" t="s">
        <v>797</v>
      </c>
    </row>
    <row r="19" spans="1:4" ht="45">
      <c r="A19" s="36" t="s">
        <v>594</v>
      </c>
      <c r="B19" s="36" t="s">
        <v>595</v>
      </c>
      <c r="C19" s="36" t="s">
        <v>39</v>
      </c>
      <c r="D19" s="36" t="s">
        <v>596</v>
      </c>
    </row>
    <row r="20" spans="1:4" ht="90">
      <c r="A20" s="36" t="s">
        <v>407</v>
      </c>
      <c r="B20" s="36" t="s">
        <v>845</v>
      </c>
      <c r="C20" s="36" t="s">
        <v>39</v>
      </c>
      <c r="D20" s="36" t="s">
        <v>968</v>
      </c>
    </row>
    <row r="21" spans="1:4" ht="120">
      <c r="A21" s="36" t="s">
        <v>408</v>
      </c>
      <c r="B21" s="36" t="s">
        <v>879</v>
      </c>
      <c r="C21" s="36" t="s">
        <v>39</v>
      </c>
      <c r="D21" s="36" t="s">
        <v>968</v>
      </c>
    </row>
    <row r="22" spans="1:4" ht="45" customHeight="1">
      <c r="A22" s="300" t="s">
        <v>932</v>
      </c>
      <c r="B22" s="300" t="s">
        <v>394</v>
      </c>
      <c r="C22" s="36" t="s">
        <v>39</v>
      </c>
      <c r="D22" s="36" t="s">
        <v>966</v>
      </c>
    </row>
    <row r="23" spans="1:4" ht="45">
      <c r="A23" s="301"/>
      <c r="B23" s="301"/>
      <c r="C23" s="36" t="s">
        <v>967</v>
      </c>
      <c r="D23" s="36" t="s">
        <v>10</v>
      </c>
    </row>
    <row r="24" spans="1:4" ht="45">
      <c r="A24" s="300" t="s">
        <v>409</v>
      </c>
      <c r="B24" s="300" t="s">
        <v>752</v>
      </c>
      <c r="C24" s="155" t="s">
        <v>39</v>
      </c>
      <c r="D24" s="36" t="s">
        <v>966</v>
      </c>
    </row>
    <row r="25" spans="1:4" ht="30">
      <c r="A25" s="303"/>
      <c r="B25" s="303"/>
      <c r="C25" s="36" t="s">
        <v>343</v>
      </c>
      <c r="D25" s="36" t="s">
        <v>797</v>
      </c>
    </row>
    <row r="26" spans="1:4" ht="30">
      <c r="A26" s="301"/>
      <c r="B26" s="301"/>
      <c r="C26" s="36" t="s">
        <v>355</v>
      </c>
      <c r="D26" s="36" t="s">
        <v>708</v>
      </c>
    </row>
    <row r="27" spans="1:4" ht="45">
      <c r="A27" s="300" t="s">
        <v>410</v>
      </c>
      <c r="B27" s="300" t="s">
        <v>834</v>
      </c>
      <c r="C27" s="36" t="s">
        <v>39</v>
      </c>
      <c r="D27" s="36" t="s">
        <v>966</v>
      </c>
    </row>
    <row r="28" spans="1:4" ht="45">
      <c r="A28" s="303"/>
      <c r="B28" s="303"/>
      <c r="C28" s="36" t="s">
        <v>39</v>
      </c>
      <c r="D28" s="36" t="s">
        <v>791</v>
      </c>
    </row>
    <row r="29" spans="1:4" ht="75">
      <c r="A29" s="303"/>
      <c r="B29" s="303"/>
      <c r="C29" s="36" t="s">
        <v>511</v>
      </c>
      <c r="D29" s="36" t="s">
        <v>626</v>
      </c>
    </row>
    <row r="30" spans="1:4" ht="90">
      <c r="A30" s="301"/>
      <c r="B30" s="301"/>
      <c r="C30" s="36" t="s">
        <v>273</v>
      </c>
      <c r="D30" s="36" t="s">
        <v>917</v>
      </c>
    </row>
    <row r="31" spans="1:4" ht="30">
      <c r="A31" s="36" t="s">
        <v>411</v>
      </c>
      <c r="B31" s="36" t="s">
        <v>986</v>
      </c>
      <c r="C31" s="36" t="s">
        <v>343</v>
      </c>
      <c r="D31" s="36" t="s">
        <v>797</v>
      </c>
    </row>
    <row r="32" spans="1:4" ht="45">
      <c r="A32" s="36" t="s">
        <v>412</v>
      </c>
      <c r="B32" s="36" t="s">
        <v>783</v>
      </c>
      <c r="C32" s="36" t="s">
        <v>39</v>
      </c>
      <c r="D32" s="36" t="s">
        <v>968</v>
      </c>
    </row>
    <row r="33" spans="1:4" ht="45">
      <c r="A33" s="300" t="s">
        <v>413</v>
      </c>
      <c r="B33" s="300" t="s">
        <v>784</v>
      </c>
      <c r="C33" s="36" t="s">
        <v>39</v>
      </c>
      <c r="D33" s="36" t="s">
        <v>966</v>
      </c>
    </row>
    <row r="34" spans="1:4" ht="90">
      <c r="A34" s="301"/>
      <c r="B34" s="301"/>
      <c r="C34" s="36" t="s">
        <v>273</v>
      </c>
      <c r="D34" s="36" t="s">
        <v>11</v>
      </c>
    </row>
    <row r="35" spans="1:4" ht="45">
      <c r="A35" s="36" t="s">
        <v>414</v>
      </c>
      <c r="B35" s="36" t="s">
        <v>785</v>
      </c>
      <c r="C35" s="36" t="s">
        <v>39</v>
      </c>
      <c r="D35" s="36" t="s">
        <v>918</v>
      </c>
    </row>
    <row r="36" spans="1:4" ht="45">
      <c r="A36" s="302" t="s">
        <v>415</v>
      </c>
      <c r="B36" s="302" t="s">
        <v>786</v>
      </c>
      <c r="C36" s="36" t="s">
        <v>39</v>
      </c>
      <c r="D36" s="36" t="s">
        <v>969</v>
      </c>
    </row>
    <row r="37" spans="1:4" ht="60">
      <c r="A37" s="302"/>
      <c r="B37" s="302"/>
      <c r="C37" s="36" t="s">
        <v>836</v>
      </c>
      <c r="D37" s="36" t="s">
        <v>597</v>
      </c>
    </row>
    <row r="38" spans="1:4" ht="165">
      <c r="A38" s="36" t="s">
        <v>416</v>
      </c>
      <c r="B38" s="36" t="s">
        <v>981</v>
      </c>
      <c r="C38" s="36" t="s">
        <v>39</v>
      </c>
      <c r="D38" s="36" t="s">
        <v>968</v>
      </c>
    </row>
    <row r="39" spans="1:4" ht="75" customHeight="1">
      <c r="A39" s="36" t="s">
        <v>417</v>
      </c>
      <c r="B39" s="36" t="s">
        <v>87</v>
      </c>
      <c r="C39" s="36" t="s">
        <v>39</v>
      </c>
      <c r="D39" s="36" t="s">
        <v>750</v>
      </c>
    </row>
    <row r="40" spans="1:4" ht="45" customHeight="1">
      <c r="A40" s="302" t="s">
        <v>85</v>
      </c>
      <c r="B40" s="302" t="s">
        <v>119</v>
      </c>
      <c r="C40" s="36" t="s">
        <v>39</v>
      </c>
      <c r="D40" s="36" t="s">
        <v>966</v>
      </c>
    </row>
    <row r="41" spans="1:4" ht="75">
      <c r="A41" s="302"/>
      <c r="B41" s="302"/>
      <c r="C41" s="36" t="s">
        <v>511</v>
      </c>
      <c r="D41" s="36" t="s">
        <v>626</v>
      </c>
    </row>
    <row r="42" spans="1:4" ht="30" customHeight="1">
      <c r="A42" s="302" t="s">
        <v>477</v>
      </c>
      <c r="B42" s="300" t="s">
        <v>478</v>
      </c>
      <c r="C42" s="36" t="s">
        <v>39</v>
      </c>
      <c r="D42" s="36" t="s">
        <v>966</v>
      </c>
    </row>
    <row r="43" spans="1:4" ht="75">
      <c r="A43" s="302"/>
      <c r="B43" s="301"/>
      <c r="C43" s="36" t="s">
        <v>511</v>
      </c>
      <c r="D43" s="36" t="s">
        <v>626</v>
      </c>
    </row>
    <row r="44" spans="1:4" ht="45">
      <c r="A44" s="36" t="s">
        <v>745</v>
      </c>
      <c r="B44" s="36" t="s">
        <v>746</v>
      </c>
      <c r="C44" s="36" t="s">
        <v>39</v>
      </c>
      <c r="D44" s="36" t="s">
        <v>966</v>
      </c>
    </row>
    <row r="45" spans="1:4" ht="45">
      <c r="A45" s="300" t="s">
        <v>441</v>
      </c>
      <c r="B45" s="300" t="s">
        <v>442</v>
      </c>
      <c r="C45" s="36" t="s">
        <v>39</v>
      </c>
      <c r="D45" s="36" t="s">
        <v>966</v>
      </c>
    </row>
    <row r="46" spans="1:4" ht="45">
      <c r="A46" s="301"/>
      <c r="B46" s="301"/>
      <c r="C46" s="36" t="s">
        <v>967</v>
      </c>
      <c r="D46" s="36" t="s">
        <v>10</v>
      </c>
    </row>
    <row r="47" spans="1:4" ht="45">
      <c r="A47" s="101" t="s">
        <v>393</v>
      </c>
      <c r="B47" s="101" t="s">
        <v>394</v>
      </c>
      <c r="C47" s="36" t="s">
        <v>39</v>
      </c>
      <c r="D47" s="36" t="s">
        <v>966</v>
      </c>
    </row>
    <row r="48" spans="1:4" ht="45">
      <c r="A48" s="101"/>
      <c r="B48" s="101"/>
      <c r="C48" s="36" t="s">
        <v>967</v>
      </c>
      <c r="D48" s="36" t="s">
        <v>10</v>
      </c>
    </row>
    <row r="49" spans="1:4" ht="63.75" customHeight="1">
      <c r="A49" s="36" t="s">
        <v>396</v>
      </c>
      <c r="B49" s="36" t="s">
        <v>397</v>
      </c>
      <c r="C49" s="36" t="s">
        <v>39</v>
      </c>
      <c r="D49" s="36" t="s">
        <v>222</v>
      </c>
    </row>
    <row r="50" spans="1:4" ht="55.5" customHeight="1">
      <c r="A50" s="300" t="s">
        <v>22</v>
      </c>
      <c r="B50" s="300" t="s">
        <v>622</v>
      </c>
      <c r="C50" s="36" t="s">
        <v>39</v>
      </c>
      <c r="D50" s="36" t="s">
        <v>966</v>
      </c>
    </row>
    <row r="51" spans="1:4" ht="51.75" customHeight="1">
      <c r="A51" s="301"/>
      <c r="B51" s="301"/>
      <c r="C51" s="36" t="s">
        <v>967</v>
      </c>
      <c r="D51" s="36" t="s">
        <v>10</v>
      </c>
    </row>
    <row r="52" spans="1:4" ht="105">
      <c r="A52" s="101" t="s">
        <v>20</v>
      </c>
      <c r="B52" s="101" t="s">
        <v>623</v>
      </c>
      <c r="C52" s="36" t="s">
        <v>39</v>
      </c>
      <c r="D52" s="36" t="s">
        <v>624</v>
      </c>
    </row>
    <row r="53" spans="1:4" ht="75" customHeight="1">
      <c r="A53" s="300" t="s">
        <v>831</v>
      </c>
      <c r="B53" s="300" t="s">
        <v>492</v>
      </c>
      <c r="C53" s="155" t="s">
        <v>39</v>
      </c>
      <c r="D53" s="36" t="s">
        <v>624</v>
      </c>
    </row>
    <row r="54" spans="1:4" ht="30">
      <c r="A54" s="301"/>
      <c r="B54" s="301"/>
      <c r="C54" s="155" t="s">
        <v>709</v>
      </c>
      <c r="D54" s="36" t="s">
        <v>710</v>
      </c>
    </row>
    <row r="55" spans="1:4" ht="60" customHeight="1">
      <c r="A55" s="300" t="s">
        <v>892</v>
      </c>
      <c r="B55" s="308" t="s">
        <v>893</v>
      </c>
      <c r="C55" s="36" t="s">
        <v>39</v>
      </c>
      <c r="D55" s="36" t="s">
        <v>820</v>
      </c>
    </row>
    <row r="56" spans="1:4" ht="30">
      <c r="A56" s="303"/>
      <c r="B56" s="309"/>
      <c r="C56" s="36" t="s">
        <v>343</v>
      </c>
      <c r="D56" s="36" t="s">
        <v>797</v>
      </c>
    </row>
    <row r="57" spans="1:4" ht="45">
      <c r="A57" s="300" t="s">
        <v>884</v>
      </c>
      <c r="B57" s="300" t="s">
        <v>885</v>
      </c>
      <c r="C57" s="36" t="s">
        <v>39</v>
      </c>
      <c r="D57" s="36" t="s">
        <v>820</v>
      </c>
    </row>
    <row r="58" spans="1:4" ht="30">
      <c r="A58" s="303"/>
      <c r="B58" s="303"/>
      <c r="C58" s="36" t="s">
        <v>343</v>
      </c>
      <c r="D58" s="36" t="s">
        <v>797</v>
      </c>
    </row>
    <row r="59" spans="1:4" ht="75">
      <c r="A59" s="303"/>
      <c r="B59" s="303"/>
      <c r="C59" s="36" t="s">
        <v>511</v>
      </c>
      <c r="D59" s="36" t="s">
        <v>626</v>
      </c>
    </row>
    <row r="60" spans="1:4" ht="45">
      <c r="A60" s="301"/>
      <c r="B60" s="301"/>
      <c r="C60" s="36" t="s">
        <v>967</v>
      </c>
      <c r="D60" s="36" t="s">
        <v>10</v>
      </c>
    </row>
    <row r="61" spans="1:4" ht="54" customHeight="1">
      <c r="A61" s="300" t="s">
        <v>88</v>
      </c>
      <c r="B61" s="300" t="s">
        <v>110</v>
      </c>
      <c r="C61" s="36" t="s">
        <v>39</v>
      </c>
      <c r="D61" s="36" t="s">
        <v>596</v>
      </c>
    </row>
    <row r="62" spans="1:4" ht="78.75" customHeight="1">
      <c r="A62" s="301"/>
      <c r="B62" s="301"/>
      <c r="C62" s="36" t="s">
        <v>511</v>
      </c>
      <c r="D62" s="36" t="s">
        <v>626</v>
      </c>
    </row>
    <row r="63" spans="1:4" ht="30" customHeight="1">
      <c r="A63" s="300" t="s">
        <v>90</v>
      </c>
      <c r="B63" s="300" t="s">
        <v>89</v>
      </c>
      <c r="C63" s="36" t="s">
        <v>343</v>
      </c>
      <c r="D63" s="36" t="s">
        <v>797</v>
      </c>
    </row>
    <row r="64" spans="1:4" ht="45">
      <c r="A64" s="301"/>
      <c r="B64" s="301"/>
      <c r="C64" s="36" t="s">
        <v>967</v>
      </c>
      <c r="D64" s="36" t="s">
        <v>10</v>
      </c>
    </row>
    <row r="65" spans="1:4" ht="45">
      <c r="A65" s="300" t="s">
        <v>237</v>
      </c>
      <c r="B65" s="300" t="s">
        <v>888</v>
      </c>
      <c r="C65" s="36" t="s">
        <v>39</v>
      </c>
      <c r="D65" s="36" t="s">
        <v>791</v>
      </c>
    </row>
    <row r="66" spans="1:4" ht="45">
      <c r="A66" s="301"/>
      <c r="B66" s="301"/>
      <c r="C66" s="36" t="s">
        <v>967</v>
      </c>
      <c r="D66" s="36" t="s">
        <v>10</v>
      </c>
    </row>
    <row r="67" spans="1:4" ht="45">
      <c r="A67" s="300" t="s">
        <v>236</v>
      </c>
      <c r="B67" s="300" t="s">
        <v>891</v>
      </c>
      <c r="C67" s="36" t="s">
        <v>39</v>
      </c>
      <c r="D67" s="36" t="s">
        <v>919</v>
      </c>
    </row>
    <row r="68" spans="1:4" ht="75">
      <c r="A68" s="301"/>
      <c r="B68" s="301"/>
      <c r="C68" s="36" t="s">
        <v>511</v>
      </c>
      <c r="D68" s="36" t="s">
        <v>626</v>
      </c>
    </row>
    <row r="69" spans="1:4" ht="45">
      <c r="A69" s="300" t="s">
        <v>235</v>
      </c>
      <c r="B69" s="300" t="s">
        <v>890</v>
      </c>
      <c r="C69" s="36" t="s">
        <v>39</v>
      </c>
      <c r="D69" s="36" t="s">
        <v>596</v>
      </c>
    </row>
    <row r="70" spans="1:4" ht="75">
      <c r="A70" s="301"/>
      <c r="B70" s="301"/>
      <c r="C70" s="36" t="s">
        <v>511</v>
      </c>
      <c r="D70" s="36" t="s">
        <v>626</v>
      </c>
    </row>
    <row r="71" spans="1:4" ht="30">
      <c r="A71" s="36" t="s">
        <v>234</v>
      </c>
      <c r="B71" s="36" t="s">
        <v>889</v>
      </c>
      <c r="C71" s="36" t="s">
        <v>343</v>
      </c>
      <c r="D71" s="36" t="s">
        <v>797</v>
      </c>
    </row>
    <row r="72" spans="1:4" ht="45">
      <c r="A72" s="36" t="s">
        <v>120</v>
      </c>
      <c r="B72" s="36" t="s">
        <v>107</v>
      </c>
      <c r="C72" s="36" t="s">
        <v>39</v>
      </c>
      <c r="D72" s="36" t="s">
        <v>789</v>
      </c>
    </row>
    <row r="73" spans="1:4" ht="75">
      <c r="A73" s="36" t="s">
        <v>78</v>
      </c>
      <c r="B73" s="36" t="s">
        <v>934</v>
      </c>
      <c r="C73" s="36" t="s">
        <v>39</v>
      </c>
      <c r="D73" s="36" t="s">
        <v>969</v>
      </c>
    </row>
    <row r="74" spans="1:4" ht="53.25" customHeight="1">
      <c r="A74" s="36" t="s">
        <v>598</v>
      </c>
      <c r="B74" s="36" t="s">
        <v>599</v>
      </c>
      <c r="C74" s="36" t="s">
        <v>39</v>
      </c>
      <c r="D74" s="36" t="s">
        <v>969</v>
      </c>
    </row>
    <row r="75" spans="1:4" ht="45">
      <c r="A75" s="36" t="s">
        <v>79</v>
      </c>
      <c r="B75" s="36" t="s">
        <v>935</v>
      </c>
      <c r="C75" s="36" t="s">
        <v>39</v>
      </c>
      <c r="D75" s="36" t="s">
        <v>968</v>
      </c>
    </row>
    <row r="76" spans="1:4" ht="45">
      <c r="A76" s="36" t="s">
        <v>266</v>
      </c>
      <c r="B76" s="36" t="s">
        <v>982</v>
      </c>
      <c r="C76" s="36" t="s">
        <v>39</v>
      </c>
      <c r="D76" s="36" t="s">
        <v>968</v>
      </c>
    </row>
    <row r="77" spans="1:4" ht="60">
      <c r="A77" s="36" t="s">
        <v>585</v>
      </c>
      <c r="B77" s="36" t="s">
        <v>744</v>
      </c>
      <c r="C77" s="36" t="s">
        <v>39</v>
      </c>
      <c r="D77" s="36" t="s">
        <v>968</v>
      </c>
    </row>
    <row r="78" spans="1:4" ht="45">
      <c r="A78" s="36" t="s">
        <v>267</v>
      </c>
      <c r="B78" s="36" t="s">
        <v>139</v>
      </c>
      <c r="C78" s="36" t="s">
        <v>39</v>
      </c>
      <c r="D78" s="36" t="s">
        <v>969</v>
      </c>
    </row>
    <row r="79" spans="1:4" ht="105">
      <c r="A79" s="36" t="s">
        <v>443</v>
      </c>
      <c r="B79" s="36" t="s">
        <v>444</v>
      </c>
      <c r="C79" s="36" t="s">
        <v>39</v>
      </c>
      <c r="D79" s="36" t="s">
        <v>969</v>
      </c>
    </row>
    <row r="80" spans="1:4" ht="90">
      <c r="A80" s="36" t="s">
        <v>230</v>
      </c>
      <c r="B80" s="36" t="s">
        <v>233</v>
      </c>
      <c r="C80" s="36" t="s">
        <v>39</v>
      </c>
      <c r="D80" s="36" t="s">
        <v>968</v>
      </c>
    </row>
    <row r="81" spans="1:4" ht="150">
      <c r="A81" s="36" t="s">
        <v>231</v>
      </c>
      <c r="B81" s="36" t="s">
        <v>232</v>
      </c>
      <c r="C81" s="36" t="s">
        <v>39</v>
      </c>
      <c r="D81" s="36" t="s">
        <v>968</v>
      </c>
    </row>
    <row r="82" spans="1:4" ht="45">
      <c r="A82" s="36" t="s">
        <v>920</v>
      </c>
      <c r="B82" s="36" t="s">
        <v>921</v>
      </c>
      <c r="C82" s="36" t="s">
        <v>39</v>
      </c>
      <c r="D82" s="36" t="s">
        <v>969</v>
      </c>
    </row>
    <row r="83" spans="1:4" ht="45">
      <c r="A83" s="302" t="s">
        <v>140</v>
      </c>
      <c r="B83" s="302" t="s">
        <v>683</v>
      </c>
      <c r="C83" s="36" t="s">
        <v>39</v>
      </c>
      <c r="D83" s="36" t="s">
        <v>820</v>
      </c>
    </row>
    <row r="84" spans="1:4" ht="30">
      <c r="A84" s="302"/>
      <c r="B84" s="302"/>
      <c r="C84" s="36" t="s">
        <v>268</v>
      </c>
      <c r="D84" s="36" t="s">
        <v>282</v>
      </c>
    </row>
    <row r="85" spans="1:4" ht="60">
      <c r="A85" s="36" t="s">
        <v>269</v>
      </c>
      <c r="B85" s="36" t="s">
        <v>788</v>
      </c>
      <c r="C85" s="36" t="s">
        <v>39</v>
      </c>
      <c r="D85" s="36" t="s">
        <v>791</v>
      </c>
    </row>
    <row r="86" spans="1:4" ht="75">
      <c r="A86" s="36" t="s">
        <v>827</v>
      </c>
      <c r="B86" s="36" t="s">
        <v>829</v>
      </c>
      <c r="C86" s="36" t="s">
        <v>39</v>
      </c>
      <c r="D86" s="36" t="s">
        <v>791</v>
      </c>
    </row>
    <row r="87" spans="1:4" ht="45">
      <c r="A87" s="300" t="s">
        <v>382</v>
      </c>
      <c r="B87" s="99" t="s">
        <v>394</v>
      </c>
      <c r="C87" s="36" t="s">
        <v>39</v>
      </c>
      <c r="D87" s="36" t="s">
        <v>600</v>
      </c>
    </row>
    <row r="88" spans="1:4" ht="45">
      <c r="A88" s="301"/>
      <c r="B88" s="99"/>
      <c r="C88" s="36" t="s">
        <v>967</v>
      </c>
      <c r="D88" s="36" t="s">
        <v>10</v>
      </c>
    </row>
    <row r="89" spans="1:4" ht="150">
      <c r="A89" s="100" t="s">
        <v>915</v>
      </c>
      <c r="B89" s="102" t="s">
        <v>706</v>
      </c>
      <c r="C89" s="36" t="s">
        <v>39</v>
      </c>
      <c r="D89" s="36" t="s">
        <v>600</v>
      </c>
    </row>
    <row r="90" spans="1:4" ht="45">
      <c r="A90" s="302" t="s">
        <v>362</v>
      </c>
      <c r="B90" s="302" t="s">
        <v>363</v>
      </c>
      <c r="C90" s="36" t="s">
        <v>39</v>
      </c>
      <c r="D90" s="36" t="s">
        <v>600</v>
      </c>
    </row>
    <row r="91" spans="1:4" ht="30">
      <c r="A91" s="302"/>
      <c r="B91" s="302"/>
      <c r="C91" s="36" t="s">
        <v>268</v>
      </c>
      <c r="D91" s="36" t="s">
        <v>790</v>
      </c>
    </row>
    <row r="92" spans="1:4" ht="135">
      <c r="A92" s="36" t="s">
        <v>364</v>
      </c>
      <c r="B92" s="36" t="s">
        <v>835</v>
      </c>
      <c r="C92" s="36" t="s">
        <v>39</v>
      </c>
      <c r="D92" s="36" t="s">
        <v>600</v>
      </c>
    </row>
    <row r="93" spans="1:4" ht="75">
      <c r="A93" s="36" t="s">
        <v>534</v>
      </c>
      <c r="B93" s="36" t="s">
        <v>844</v>
      </c>
      <c r="C93" s="36" t="s">
        <v>39</v>
      </c>
      <c r="D93" s="36" t="s">
        <v>600</v>
      </c>
    </row>
    <row r="94" spans="1:4" ht="45" customHeight="1">
      <c r="A94" s="302" t="s">
        <v>255</v>
      </c>
      <c r="B94" s="302" t="s">
        <v>983</v>
      </c>
      <c r="C94" s="36" t="s">
        <v>39</v>
      </c>
      <c r="D94" s="36" t="s">
        <v>600</v>
      </c>
    </row>
    <row r="95" spans="1:4" ht="30">
      <c r="A95" s="302"/>
      <c r="B95" s="302"/>
      <c r="C95" s="36" t="s">
        <v>268</v>
      </c>
      <c r="D95" s="36" t="s">
        <v>790</v>
      </c>
    </row>
    <row r="96" spans="1:4" ht="60">
      <c r="A96" s="36" t="s">
        <v>257</v>
      </c>
      <c r="B96" s="36" t="s">
        <v>86</v>
      </c>
      <c r="C96" s="36" t="s">
        <v>39</v>
      </c>
      <c r="D96" s="36" t="s">
        <v>600</v>
      </c>
    </row>
    <row r="97" spans="1:4" ht="75">
      <c r="A97" s="36" t="s">
        <v>344</v>
      </c>
      <c r="B97" s="155" t="s">
        <v>345</v>
      </c>
      <c r="C97" s="36" t="s">
        <v>39</v>
      </c>
      <c r="D97" s="36" t="s">
        <v>970</v>
      </c>
    </row>
    <row r="98" spans="1:4" ht="45">
      <c r="A98" s="36" t="s">
        <v>346</v>
      </c>
      <c r="B98" s="36" t="s">
        <v>984</v>
      </c>
      <c r="C98" s="36" t="s">
        <v>39</v>
      </c>
      <c r="D98" s="36" t="s">
        <v>600</v>
      </c>
    </row>
    <row r="99" spans="1:4" ht="45">
      <c r="A99" s="36" t="s">
        <v>348</v>
      </c>
      <c r="B99" s="36" t="s">
        <v>985</v>
      </c>
      <c r="C99" s="36" t="s">
        <v>39</v>
      </c>
      <c r="D99" s="36" t="s">
        <v>600</v>
      </c>
    </row>
    <row r="100" spans="1:4" ht="45">
      <c r="A100" s="36" t="s">
        <v>350</v>
      </c>
      <c r="B100" s="36" t="s">
        <v>404</v>
      </c>
      <c r="C100" s="36" t="s">
        <v>39</v>
      </c>
      <c r="D100" s="36" t="s">
        <v>600</v>
      </c>
    </row>
    <row r="101" spans="1:4" ht="45" customHeight="1">
      <c r="A101" s="36" t="s">
        <v>940</v>
      </c>
      <c r="B101" s="36" t="s">
        <v>1</v>
      </c>
      <c r="C101" s="36" t="s">
        <v>39</v>
      </c>
      <c r="D101" s="36" t="s">
        <v>600</v>
      </c>
    </row>
    <row r="102" spans="1:4" ht="45">
      <c r="A102" s="36" t="s">
        <v>74</v>
      </c>
      <c r="B102" s="36" t="s">
        <v>2</v>
      </c>
      <c r="C102" s="36" t="s">
        <v>39</v>
      </c>
      <c r="D102" s="36" t="s">
        <v>600</v>
      </c>
    </row>
    <row r="103" spans="1:4" ht="45">
      <c r="A103" s="36" t="s">
        <v>872</v>
      </c>
      <c r="B103" s="36" t="s">
        <v>3</v>
      </c>
      <c r="C103" s="36" t="s">
        <v>39</v>
      </c>
      <c r="D103" s="36" t="s">
        <v>600</v>
      </c>
    </row>
    <row r="104" spans="1:4" ht="105">
      <c r="A104" s="36" t="s">
        <v>873</v>
      </c>
      <c r="B104" s="36" t="s">
        <v>4</v>
      </c>
      <c r="C104" s="36" t="s">
        <v>39</v>
      </c>
      <c r="D104" s="36" t="s">
        <v>600</v>
      </c>
    </row>
    <row r="105" spans="1:4" ht="45">
      <c r="A105" s="36" t="s">
        <v>531</v>
      </c>
      <c r="B105" s="36" t="s">
        <v>751</v>
      </c>
      <c r="C105" s="36" t="s">
        <v>39</v>
      </c>
      <c r="D105" s="36" t="s">
        <v>600</v>
      </c>
    </row>
    <row r="106" spans="1:4" ht="45">
      <c r="A106" s="36" t="s">
        <v>380</v>
      </c>
      <c r="B106" s="36" t="s">
        <v>381</v>
      </c>
      <c r="C106" s="36" t="s">
        <v>39</v>
      </c>
      <c r="D106" s="36" t="s">
        <v>600</v>
      </c>
    </row>
    <row r="107" spans="1:4" ht="60">
      <c r="A107" s="36" t="s">
        <v>533</v>
      </c>
      <c r="B107" s="36" t="s">
        <v>76</v>
      </c>
      <c r="C107" s="36" t="s">
        <v>39</v>
      </c>
      <c r="D107" s="36" t="s">
        <v>600</v>
      </c>
    </row>
    <row r="108" spans="1:4" ht="180" customHeight="1">
      <c r="A108" s="36" t="s">
        <v>66</v>
      </c>
      <c r="B108" s="36" t="s">
        <v>496</v>
      </c>
      <c r="C108" s="36" t="s">
        <v>39</v>
      </c>
      <c r="D108" s="36" t="s">
        <v>600</v>
      </c>
    </row>
    <row r="109" spans="1:4" ht="45">
      <c r="A109" s="36" t="s">
        <v>229</v>
      </c>
      <c r="B109" s="36" t="s">
        <v>888</v>
      </c>
      <c r="C109" s="36" t="s">
        <v>39</v>
      </c>
      <c r="D109" s="36" t="s">
        <v>600</v>
      </c>
    </row>
    <row r="110" spans="1:4" ht="75">
      <c r="A110" s="36" t="s">
        <v>625</v>
      </c>
      <c r="B110" s="36" t="s">
        <v>14</v>
      </c>
      <c r="C110" s="36" t="s">
        <v>39</v>
      </c>
      <c r="D110" s="36" t="s">
        <v>600</v>
      </c>
    </row>
    <row r="111" spans="1:4" ht="45">
      <c r="A111" s="302" t="s">
        <v>497</v>
      </c>
      <c r="B111" s="302" t="s">
        <v>67</v>
      </c>
      <c r="C111" s="36" t="s">
        <v>39</v>
      </c>
      <c r="D111" s="36" t="s">
        <v>820</v>
      </c>
    </row>
    <row r="112" spans="1:4" ht="30">
      <c r="A112" s="302"/>
      <c r="B112" s="302"/>
      <c r="C112" s="36" t="s">
        <v>913</v>
      </c>
      <c r="D112" s="36" t="s">
        <v>914</v>
      </c>
    </row>
    <row r="113" spans="1:4" ht="45">
      <c r="A113" s="36" t="s">
        <v>68</v>
      </c>
      <c r="B113" s="36" t="s">
        <v>69</v>
      </c>
      <c r="C113" s="36" t="s">
        <v>39</v>
      </c>
      <c r="D113" s="36" t="s">
        <v>600</v>
      </c>
    </row>
    <row r="114" spans="1:4" ht="45">
      <c r="A114" s="56" t="s">
        <v>654</v>
      </c>
      <c r="B114" s="52" t="s">
        <v>91</v>
      </c>
      <c r="C114" s="36" t="s">
        <v>39</v>
      </c>
      <c r="D114" s="36" t="s">
        <v>600</v>
      </c>
    </row>
    <row r="115" spans="1:4" ht="45">
      <c r="A115" s="36" t="s">
        <v>70</v>
      </c>
      <c r="B115" s="36" t="s">
        <v>71</v>
      </c>
      <c r="C115" s="36" t="s">
        <v>39</v>
      </c>
      <c r="D115" s="36" t="s">
        <v>600</v>
      </c>
    </row>
    <row r="116" spans="1:4" ht="90">
      <c r="A116" s="36" t="s">
        <v>72</v>
      </c>
      <c r="B116" s="36" t="s">
        <v>947</v>
      </c>
      <c r="C116" s="36" t="s">
        <v>39</v>
      </c>
      <c r="D116" s="36" t="s">
        <v>283</v>
      </c>
    </row>
    <row r="117" spans="1:4" ht="45">
      <c r="A117" s="302" t="s">
        <v>73</v>
      </c>
      <c r="B117" s="302" t="s">
        <v>684</v>
      </c>
      <c r="C117" s="36" t="s">
        <v>39</v>
      </c>
      <c r="D117" s="36" t="s">
        <v>600</v>
      </c>
    </row>
    <row r="118" spans="1:4" ht="30">
      <c r="A118" s="302"/>
      <c r="B118" s="302"/>
      <c r="C118" s="36" t="s">
        <v>913</v>
      </c>
      <c r="D118" s="36" t="s">
        <v>914</v>
      </c>
    </row>
    <row r="119" spans="1:4" ht="45">
      <c r="A119" s="36" t="s">
        <v>685</v>
      </c>
      <c r="B119" s="36" t="s">
        <v>92</v>
      </c>
      <c r="C119" s="36" t="s">
        <v>39</v>
      </c>
      <c r="D119" s="36" t="s">
        <v>283</v>
      </c>
    </row>
    <row r="120" spans="1:4" ht="60">
      <c r="A120" s="36" t="s">
        <v>686</v>
      </c>
      <c r="B120" s="36" t="s">
        <v>519</v>
      </c>
      <c r="C120" s="36" t="s">
        <v>39</v>
      </c>
      <c r="D120" s="36" t="s">
        <v>923</v>
      </c>
    </row>
    <row r="121" spans="1:4" ht="90">
      <c r="A121" s="36" t="s">
        <v>687</v>
      </c>
      <c r="B121" s="36" t="s">
        <v>93</v>
      </c>
      <c r="C121" s="36" t="s">
        <v>39</v>
      </c>
      <c r="D121" s="36" t="s">
        <v>283</v>
      </c>
    </row>
    <row r="122" spans="1:4" ht="45">
      <c r="A122" s="36" t="s">
        <v>688</v>
      </c>
      <c r="B122" s="36" t="s">
        <v>520</v>
      </c>
      <c r="C122" s="36" t="s">
        <v>39</v>
      </c>
      <c r="D122" s="36" t="s">
        <v>600</v>
      </c>
    </row>
    <row r="123" spans="1:4" ht="105" customHeight="1">
      <c r="A123" s="36" t="s">
        <v>689</v>
      </c>
      <c r="B123" s="36" t="s">
        <v>401</v>
      </c>
      <c r="C123" s="36" t="s">
        <v>39</v>
      </c>
      <c r="D123" s="36" t="s">
        <v>600</v>
      </c>
    </row>
    <row r="124" spans="1:4" ht="90">
      <c r="A124" s="36" t="s">
        <v>239</v>
      </c>
      <c r="B124" s="36" t="s">
        <v>40</v>
      </c>
      <c r="C124" s="36" t="s">
        <v>39</v>
      </c>
      <c r="D124" s="36" t="s">
        <v>600</v>
      </c>
    </row>
    <row r="125" spans="1:4" ht="45">
      <c r="A125" s="36" t="s">
        <v>869</v>
      </c>
      <c r="B125" s="36" t="s">
        <v>870</v>
      </c>
      <c r="C125" s="36" t="s">
        <v>39</v>
      </c>
      <c r="D125" s="36" t="s">
        <v>600</v>
      </c>
    </row>
    <row r="126" spans="1:4" ht="45" customHeight="1">
      <c r="A126" s="300" t="s">
        <v>871</v>
      </c>
      <c r="B126" s="300" t="s">
        <v>94</v>
      </c>
      <c r="C126" s="36" t="s">
        <v>39</v>
      </c>
      <c r="D126" s="36" t="s">
        <v>600</v>
      </c>
    </row>
    <row r="127" spans="1:4" ht="45">
      <c r="A127" s="301"/>
      <c r="B127" s="301"/>
      <c r="C127" s="36" t="s">
        <v>837</v>
      </c>
      <c r="D127" s="36" t="s">
        <v>971</v>
      </c>
    </row>
    <row r="128" spans="1:4" ht="60">
      <c r="A128" s="36" t="s">
        <v>146</v>
      </c>
      <c r="B128" s="36" t="s">
        <v>106</v>
      </c>
      <c r="C128" s="36" t="s">
        <v>39</v>
      </c>
      <c r="D128" s="36" t="s">
        <v>600</v>
      </c>
    </row>
    <row r="129" spans="1:4" ht="60">
      <c r="A129" s="36" t="s">
        <v>781</v>
      </c>
      <c r="B129" s="37" t="s">
        <v>252</v>
      </c>
      <c r="C129" s="36" t="s">
        <v>39</v>
      </c>
      <c r="D129" s="36" t="s">
        <v>600</v>
      </c>
    </row>
    <row r="130" spans="1:4" ht="45">
      <c r="A130" s="36" t="s">
        <v>818</v>
      </c>
      <c r="B130" s="37" t="s">
        <v>817</v>
      </c>
      <c r="C130" s="36" t="s">
        <v>39</v>
      </c>
      <c r="D130" s="36" t="s">
        <v>600</v>
      </c>
    </row>
    <row r="131" spans="1:4" ht="45">
      <c r="A131" s="36" t="s">
        <v>514</v>
      </c>
      <c r="B131" s="37" t="s">
        <v>95</v>
      </c>
      <c r="C131" s="36" t="s">
        <v>39</v>
      </c>
      <c r="D131" s="36" t="s">
        <v>600</v>
      </c>
    </row>
    <row r="132" spans="1:4" ht="45">
      <c r="A132" s="36" t="s">
        <v>515</v>
      </c>
      <c r="B132" s="36" t="s">
        <v>878</v>
      </c>
      <c r="C132" s="36" t="s">
        <v>39</v>
      </c>
      <c r="D132" s="36" t="s">
        <v>789</v>
      </c>
    </row>
    <row r="133" spans="1:4" ht="45">
      <c r="A133" s="36" t="s">
        <v>670</v>
      </c>
      <c r="B133" s="36" t="s">
        <v>878</v>
      </c>
      <c r="C133" s="36" t="s">
        <v>39</v>
      </c>
      <c r="D133" s="36" t="s">
        <v>509</v>
      </c>
    </row>
    <row r="134" spans="1:4" ht="210" customHeight="1">
      <c r="A134" s="36" t="s">
        <v>516</v>
      </c>
      <c r="B134" s="37" t="s">
        <v>215</v>
      </c>
      <c r="C134" s="36" t="s">
        <v>39</v>
      </c>
      <c r="D134" s="36" t="s">
        <v>509</v>
      </c>
    </row>
    <row r="135" spans="1:4" ht="45">
      <c r="A135" s="36" t="s">
        <v>77</v>
      </c>
      <c r="B135" s="37" t="s">
        <v>367</v>
      </c>
      <c r="C135" s="36" t="s">
        <v>39</v>
      </c>
      <c r="D135" s="36" t="s">
        <v>509</v>
      </c>
    </row>
    <row r="136" spans="1:4" ht="45">
      <c r="A136" s="36" t="s">
        <v>374</v>
      </c>
      <c r="B136" s="37" t="s">
        <v>49</v>
      </c>
      <c r="C136" s="36" t="s">
        <v>39</v>
      </c>
      <c r="D136" s="36" t="s">
        <v>509</v>
      </c>
    </row>
    <row r="137" spans="1:4" ht="75">
      <c r="A137" s="36" t="s">
        <v>375</v>
      </c>
      <c r="B137" s="37" t="s">
        <v>653</v>
      </c>
      <c r="C137" s="36" t="s">
        <v>39</v>
      </c>
      <c r="D137" s="36" t="s">
        <v>509</v>
      </c>
    </row>
    <row r="138" spans="1:4" ht="45">
      <c r="A138" s="36" t="s">
        <v>226</v>
      </c>
      <c r="B138" s="37" t="s">
        <v>228</v>
      </c>
      <c r="C138" s="36" t="s">
        <v>39</v>
      </c>
      <c r="D138" s="36" t="s">
        <v>509</v>
      </c>
    </row>
    <row r="139" spans="1:4" ht="90">
      <c r="A139" s="174" t="s">
        <v>778</v>
      </c>
      <c r="B139" s="37" t="s">
        <v>779</v>
      </c>
      <c r="C139" s="36" t="s">
        <v>39</v>
      </c>
      <c r="D139" s="36" t="s">
        <v>509</v>
      </c>
    </row>
    <row r="140" spans="1:4" ht="120">
      <c r="A140" s="36" t="s">
        <v>227</v>
      </c>
      <c r="B140" s="37" t="s">
        <v>421</v>
      </c>
      <c r="C140" s="36" t="s">
        <v>39</v>
      </c>
      <c r="D140" s="36" t="s">
        <v>222</v>
      </c>
    </row>
    <row r="141" spans="1:4" ht="60">
      <c r="A141" s="36" t="s">
        <v>225</v>
      </c>
      <c r="B141" s="37" t="s">
        <v>887</v>
      </c>
      <c r="C141" s="36" t="s">
        <v>39</v>
      </c>
      <c r="D141" s="36" t="s">
        <v>33</v>
      </c>
    </row>
    <row r="142" spans="1:4" ht="105">
      <c r="A142" s="36" t="s">
        <v>423</v>
      </c>
      <c r="B142" s="37" t="s">
        <v>27</v>
      </c>
      <c r="C142" s="36" t="s">
        <v>39</v>
      </c>
      <c r="D142" s="36" t="s">
        <v>509</v>
      </c>
    </row>
    <row r="143" spans="1:4" ht="60">
      <c r="A143" s="36" t="s">
        <v>368</v>
      </c>
      <c r="B143" s="36" t="s">
        <v>942</v>
      </c>
      <c r="C143" s="36" t="s">
        <v>39</v>
      </c>
      <c r="D143" s="36" t="s">
        <v>657</v>
      </c>
    </row>
    <row r="144" spans="1:4" ht="75">
      <c r="A144" s="36" t="s">
        <v>121</v>
      </c>
      <c r="B144" s="36" t="s">
        <v>5</v>
      </c>
      <c r="C144" s="36" t="s">
        <v>39</v>
      </c>
      <c r="D144" s="36" t="s">
        <v>968</v>
      </c>
    </row>
    <row r="145" spans="1:4" ht="75">
      <c r="A145" s="36" t="s">
        <v>122</v>
      </c>
      <c r="B145" s="36" t="s">
        <v>6</v>
      </c>
      <c r="C145" s="36" t="s">
        <v>39</v>
      </c>
      <c r="D145" s="36" t="s">
        <v>510</v>
      </c>
    </row>
    <row r="146" spans="1:4" ht="45">
      <c r="A146" s="36" t="s">
        <v>123</v>
      </c>
      <c r="B146" s="36" t="s">
        <v>7</v>
      </c>
      <c r="C146" s="36" t="s">
        <v>39</v>
      </c>
      <c r="D146" s="36" t="s">
        <v>968</v>
      </c>
    </row>
    <row r="147" spans="1:4" ht="45">
      <c r="A147" s="36" t="s">
        <v>369</v>
      </c>
      <c r="B147" s="36" t="s">
        <v>112</v>
      </c>
      <c r="C147" s="36" t="s">
        <v>39</v>
      </c>
      <c r="D147" s="36" t="s">
        <v>789</v>
      </c>
    </row>
    <row r="148" spans="1:4" ht="75">
      <c r="A148" s="36" t="s">
        <v>124</v>
      </c>
      <c r="B148" s="36" t="s">
        <v>113</v>
      </c>
      <c r="C148" s="36" t="s">
        <v>39</v>
      </c>
      <c r="D148" s="36" t="s">
        <v>789</v>
      </c>
    </row>
    <row r="149" spans="1:4" ht="60">
      <c r="A149" s="36" t="s">
        <v>125</v>
      </c>
      <c r="B149" s="36" t="s">
        <v>937</v>
      </c>
      <c r="C149" s="36" t="s">
        <v>39</v>
      </c>
      <c r="D149" s="36" t="s">
        <v>789</v>
      </c>
    </row>
    <row r="150" spans="1:4" ht="45">
      <c r="A150" s="36" t="s">
        <v>126</v>
      </c>
      <c r="B150" s="36" t="s">
        <v>127</v>
      </c>
      <c r="C150" s="36" t="s">
        <v>39</v>
      </c>
      <c r="D150" s="36" t="s">
        <v>789</v>
      </c>
    </row>
    <row r="151" spans="1:4" ht="60">
      <c r="A151" s="36" t="s">
        <v>128</v>
      </c>
      <c r="B151" s="36" t="s">
        <v>129</v>
      </c>
      <c r="C151" s="36" t="s">
        <v>39</v>
      </c>
      <c r="D151" s="36" t="s">
        <v>789</v>
      </c>
    </row>
    <row r="152" spans="1:4" ht="60">
      <c r="A152" s="36" t="s">
        <v>114</v>
      </c>
      <c r="B152" s="36" t="s">
        <v>799</v>
      </c>
      <c r="C152" s="36" t="s">
        <v>39</v>
      </c>
      <c r="D152" s="36" t="s">
        <v>789</v>
      </c>
    </row>
    <row r="153" spans="1:4" ht="45">
      <c r="A153" s="36" t="s">
        <v>115</v>
      </c>
      <c r="B153" s="36" t="s">
        <v>116</v>
      </c>
      <c r="C153" s="36" t="s">
        <v>39</v>
      </c>
      <c r="D153" s="36" t="s">
        <v>789</v>
      </c>
    </row>
    <row r="154" spans="1:4" ht="75">
      <c r="A154" s="36" t="s">
        <v>117</v>
      </c>
      <c r="B154" s="36" t="s">
        <v>118</v>
      </c>
      <c r="C154" s="36" t="s">
        <v>39</v>
      </c>
      <c r="D154" s="36" t="s">
        <v>789</v>
      </c>
    </row>
    <row r="155" spans="1:4" ht="45">
      <c r="A155" s="36" t="s">
        <v>662</v>
      </c>
      <c r="B155" s="36" t="s">
        <v>663</v>
      </c>
      <c r="C155" s="36" t="s">
        <v>39</v>
      </c>
      <c r="D155" s="36" t="s">
        <v>789</v>
      </c>
    </row>
    <row r="156" spans="1:4" ht="45">
      <c r="A156" s="36" t="s">
        <v>664</v>
      </c>
      <c r="B156" s="36" t="s">
        <v>665</v>
      </c>
      <c r="C156" s="36" t="s">
        <v>39</v>
      </c>
      <c r="D156" s="36" t="s">
        <v>789</v>
      </c>
    </row>
    <row r="157" spans="1:4" ht="75">
      <c r="A157" s="36" t="s">
        <v>666</v>
      </c>
      <c r="B157" s="36" t="s">
        <v>579</v>
      </c>
      <c r="C157" s="36" t="s">
        <v>39</v>
      </c>
      <c r="D157" s="36" t="s">
        <v>789</v>
      </c>
    </row>
    <row r="158" spans="1:4" ht="60">
      <c r="A158" s="36" t="s">
        <v>667</v>
      </c>
      <c r="B158" s="38" t="s">
        <v>402</v>
      </c>
      <c r="C158" s="36" t="s">
        <v>39</v>
      </c>
      <c r="D158" s="36" t="s">
        <v>789</v>
      </c>
    </row>
    <row r="159" spans="1:4" ht="60">
      <c r="A159" s="36" t="s">
        <v>668</v>
      </c>
      <c r="B159" s="38" t="s">
        <v>669</v>
      </c>
      <c r="C159" s="36" t="s">
        <v>39</v>
      </c>
      <c r="D159" s="36" t="s">
        <v>789</v>
      </c>
    </row>
    <row r="160" spans="1:4" ht="60">
      <c r="A160" s="36" t="s">
        <v>880</v>
      </c>
      <c r="B160" s="36" t="s">
        <v>881</v>
      </c>
      <c r="C160" s="36" t="s">
        <v>39</v>
      </c>
      <c r="D160" s="36" t="s">
        <v>789</v>
      </c>
    </row>
    <row r="161" spans="1:4" ht="45">
      <c r="A161" s="36" t="s">
        <v>673</v>
      </c>
      <c r="B161" s="38" t="s">
        <v>674</v>
      </c>
      <c r="C161" s="36" t="s">
        <v>39</v>
      </c>
      <c r="D161" s="36" t="s">
        <v>789</v>
      </c>
    </row>
    <row r="162" spans="1:4" ht="45">
      <c r="A162" s="36" t="s">
        <v>675</v>
      </c>
      <c r="B162" s="39" t="s">
        <v>676</v>
      </c>
      <c r="C162" s="36" t="s">
        <v>39</v>
      </c>
      <c r="D162" s="36" t="s">
        <v>789</v>
      </c>
    </row>
    <row r="163" spans="1:4" ht="75">
      <c r="A163" s="36" t="s">
        <v>677</v>
      </c>
      <c r="B163" s="38" t="s">
        <v>678</v>
      </c>
      <c r="C163" s="36" t="s">
        <v>39</v>
      </c>
      <c r="D163" s="36" t="s">
        <v>789</v>
      </c>
    </row>
    <row r="164" spans="1:4" ht="60">
      <c r="A164" s="36" t="s">
        <v>403</v>
      </c>
      <c r="B164" s="38" t="s">
        <v>736</v>
      </c>
      <c r="C164" s="36" t="s">
        <v>39</v>
      </c>
      <c r="D164" s="36" t="s">
        <v>789</v>
      </c>
    </row>
    <row r="165" spans="1:4" ht="60">
      <c r="A165" s="36" t="s">
        <v>737</v>
      </c>
      <c r="B165" s="36" t="s">
        <v>965</v>
      </c>
      <c r="C165" s="36" t="s">
        <v>39</v>
      </c>
      <c r="D165" s="36" t="s">
        <v>789</v>
      </c>
    </row>
    <row r="166" spans="1:4" ht="45">
      <c r="A166" s="36" t="s">
        <v>498</v>
      </c>
      <c r="B166" s="38" t="s">
        <v>260</v>
      </c>
      <c r="C166" s="36" t="s">
        <v>39</v>
      </c>
      <c r="D166" s="36" t="s">
        <v>789</v>
      </c>
    </row>
    <row r="167" spans="1:4" ht="75">
      <c r="A167" s="36" t="s">
        <v>500</v>
      </c>
      <c r="B167" s="38" t="s">
        <v>148</v>
      </c>
      <c r="C167" s="36" t="s">
        <v>39</v>
      </c>
      <c r="D167" s="36" t="s">
        <v>789</v>
      </c>
    </row>
    <row r="168" spans="1:4" ht="45">
      <c r="A168" s="36" t="s">
        <v>223</v>
      </c>
      <c r="B168" s="38" t="s">
        <v>886</v>
      </c>
      <c r="C168" s="36" t="s">
        <v>39</v>
      </c>
      <c r="D168" s="36" t="s">
        <v>789</v>
      </c>
    </row>
    <row r="169" spans="1:4" ht="90">
      <c r="A169" s="36" t="s">
        <v>224</v>
      </c>
      <c r="B169" s="38" t="s">
        <v>792</v>
      </c>
      <c r="C169" s="36" t="s">
        <v>39</v>
      </c>
      <c r="D169" s="36" t="s">
        <v>789</v>
      </c>
    </row>
    <row r="170" spans="1:4" ht="75" customHeight="1">
      <c r="A170" s="300" t="s">
        <v>261</v>
      </c>
      <c r="B170" s="300" t="s">
        <v>149</v>
      </c>
      <c r="C170" s="36" t="s">
        <v>39</v>
      </c>
      <c r="D170" s="36" t="s">
        <v>659</v>
      </c>
    </row>
    <row r="171" spans="1:4" ht="30">
      <c r="A171" s="301"/>
      <c r="B171" s="301"/>
      <c r="C171" s="36" t="s">
        <v>343</v>
      </c>
      <c r="D171" s="36" t="s">
        <v>797</v>
      </c>
    </row>
    <row r="172" spans="1:4" ht="75" customHeight="1">
      <c r="A172" s="306" t="s">
        <v>262</v>
      </c>
      <c r="B172" s="306" t="s">
        <v>149</v>
      </c>
      <c r="C172" s="36" t="s">
        <v>39</v>
      </c>
      <c r="D172" s="36" t="s">
        <v>968</v>
      </c>
    </row>
    <row r="173" spans="1:4" ht="30">
      <c r="A173" s="307"/>
      <c r="B173" s="307"/>
      <c r="C173" s="36" t="s">
        <v>343</v>
      </c>
      <c r="D173" s="36" t="s">
        <v>797</v>
      </c>
    </row>
    <row r="174" spans="1:4" ht="45">
      <c r="A174" s="37" t="s">
        <v>221</v>
      </c>
      <c r="B174" s="37" t="s">
        <v>885</v>
      </c>
      <c r="C174" s="36" t="s">
        <v>39</v>
      </c>
      <c r="D174" s="36" t="s">
        <v>923</v>
      </c>
    </row>
    <row r="175" spans="1:4" ht="45">
      <c r="A175" s="37" t="s">
        <v>216</v>
      </c>
      <c r="B175" s="37" t="s">
        <v>705</v>
      </c>
      <c r="C175" s="36" t="s">
        <v>39</v>
      </c>
      <c r="D175" s="36" t="s">
        <v>923</v>
      </c>
    </row>
    <row r="176" spans="1:4" ht="60">
      <c r="A176" s="36" t="s">
        <v>601</v>
      </c>
      <c r="B176" s="37" t="s">
        <v>602</v>
      </c>
      <c r="C176" s="36" t="s">
        <v>39</v>
      </c>
      <c r="D176" s="36" t="s">
        <v>284</v>
      </c>
    </row>
    <row r="177" spans="1:4" ht="45">
      <c r="A177" s="310" t="s">
        <v>604</v>
      </c>
      <c r="B177" s="310" t="s">
        <v>603</v>
      </c>
      <c r="C177" s="36" t="s">
        <v>39</v>
      </c>
      <c r="D177" s="36" t="s">
        <v>658</v>
      </c>
    </row>
    <row r="178" spans="1:4" ht="75">
      <c r="A178" s="307"/>
      <c r="B178" s="307"/>
      <c r="C178" s="155" t="s">
        <v>511</v>
      </c>
      <c r="D178" s="155" t="s">
        <v>626</v>
      </c>
    </row>
    <row r="179" spans="1:4" ht="45">
      <c r="A179" s="310" t="s">
        <v>605</v>
      </c>
      <c r="B179" s="310" t="s">
        <v>0</v>
      </c>
      <c r="C179" s="155" t="s">
        <v>39</v>
      </c>
      <c r="D179" s="155" t="s">
        <v>285</v>
      </c>
    </row>
    <row r="180" spans="1:4" ht="75">
      <c r="A180" s="307"/>
      <c r="B180" s="307"/>
      <c r="C180" s="155" t="s">
        <v>511</v>
      </c>
      <c r="D180" s="155" t="s">
        <v>626</v>
      </c>
    </row>
    <row r="181" spans="1:4" ht="45">
      <c r="A181" s="37" t="s">
        <v>793</v>
      </c>
      <c r="B181" s="37" t="s">
        <v>912</v>
      </c>
      <c r="C181" s="155" t="s">
        <v>39</v>
      </c>
      <c r="D181" s="155" t="s">
        <v>286</v>
      </c>
    </row>
    <row r="182" spans="1:4" ht="45">
      <c r="A182" s="36" t="s">
        <v>263</v>
      </c>
      <c r="B182" s="36" t="s">
        <v>82</v>
      </c>
      <c r="C182" s="36" t="s">
        <v>39</v>
      </c>
      <c r="D182" s="36" t="s">
        <v>789</v>
      </c>
    </row>
    <row r="183" spans="1:4" ht="45">
      <c r="A183" s="36" t="s">
        <v>83</v>
      </c>
      <c r="B183" s="36" t="s">
        <v>512</v>
      </c>
      <c r="C183" s="36" t="s">
        <v>39</v>
      </c>
      <c r="D183" s="36" t="s">
        <v>789</v>
      </c>
    </row>
    <row r="184" spans="1:4" ht="90">
      <c r="A184" s="36" t="s">
        <v>513</v>
      </c>
      <c r="B184" s="40" t="s">
        <v>406</v>
      </c>
      <c r="C184" s="36" t="s">
        <v>39</v>
      </c>
      <c r="D184" s="36" t="s">
        <v>789</v>
      </c>
    </row>
  </sheetData>
  <sheetProtection selectLockedCells="1" selectUnlockedCells="1"/>
  <autoFilter ref="A10:D182"/>
  <mergeCells count="63">
    <mergeCell ref="A179:A180"/>
    <mergeCell ref="B179:B180"/>
    <mergeCell ref="A61:A62"/>
    <mergeCell ref="A55:A56"/>
    <mergeCell ref="A177:A178"/>
    <mergeCell ref="B177:B178"/>
    <mergeCell ref="B63:B64"/>
    <mergeCell ref="A63:A64"/>
    <mergeCell ref="B111:B112"/>
    <mergeCell ref="B90:B91"/>
    <mergeCell ref="A45:A46"/>
    <mergeCell ref="B45:B46"/>
    <mergeCell ref="B55:B56"/>
    <mergeCell ref="B61:B62"/>
    <mergeCell ref="A50:A51"/>
    <mergeCell ref="B50:B51"/>
    <mergeCell ref="A57:A60"/>
    <mergeCell ref="A53:A54"/>
    <mergeCell ref="B53:B54"/>
    <mergeCell ref="B57:B60"/>
    <mergeCell ref="A65:A66"/>
    <mergeCell ref="B65:B66"/>
    <mergeCell ref="A67:A68"/>
    <mergeCell ref="B67:B68"/>
    <mergeCell ref="A83:A84"/>
    <mergeCell ref="B83:B84"/>
    <mergeCell ref="B126:B127"/>
    <mergeCell ref="A117:A118"/>
    <mergeCell ref="B117:B118"/>
    <mergeCell ref="A87:A88"/>
    <mergeCell ref="A94:A95"/>
    <mergeCell ref="B94:B95"/>
    <mergeCell ref="A111:A112"/>
    <mergeCell ref="A13:A15"/>
    <mergeCell ref="B13:B15"/>
    <mergeCell ref="A172:A173"/>
    <mergeCell ref="B172:B173"/>
    <mergeCell ref="A69:A70"/>
    <mergeCell ref="B69:B70"/>
    <mergeCell ref="A170:A171"/>
    <mergeCell ref="A90:A91"/>
    <mergeCell ref="B170:B171"/>
    <mergeCell ref="A126:A127"/>
    <mergeCell ref="A7:D7"/>
    <mergeCell ref="C9:D9"/>
    <mergeCell ref="B9:B10"/>
    <mergeCell ref="A9:A10"/>
    <mergeCell ref="B42:B43"/>
    <mergeCell ref="B27:B30"/>
    <mergeCell ref="A27:A30"/>
    <mergeCell ref="A36:A37"/>
    <mergeCell ref="B40:B41"/>
    <mergeCell ref="A42:A43"/>
    <mergeCell ref="B33:B34"/>
    <mergeCell ref="A33:A34"/>
    <mergeCell ref="A16:A17"/>
    <mergeCell ref="B16:B17"/>
    <mergeCell ref="B36:B37"/>
    <mergeCell ref="A40:A41"/>
    <mergeCell ref="A24:A26"/>
    <mergeCell ref="B24:B26"/>
    <mergeCell ref="A22:A23"/>
    <mergeCell ref="B22:B23"/>
  </mergeCells>
  <printOptions horizontalCentered="1"/>
  <pageMargins left="0.31496062992125984" right="0.31496062992125984" top="0.5511811023622047" bottom="0.35433070866141736" header="0.31496062992125984" footer="0.31496062992125984"/>
  <pageSetup fitToHeight="0" fitToWidth="1" horizontalDpi="600" verticalDpi="600" orientation="landscape" paperSize="9" scale="98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AA779"/>
  <sheetViews>
    <sheetView view="pageBreakPreview" zoomScale="80" zoomScaleNormal="90" zoomScaleSheetLayoutView="80" zoomScalePageLayoutView="55" workbookViewId="0" topLeftCell="A5">
      <pane xSplit="4" ySplit="11" topLeftCell="E16" activePane="bottomRight" state="frozen"/>
      <selection pane="topLeft" activeCell="A5" sqref="A5"/>
      <selection pane="topRight" activeCell="E5" sqref="E5"/>
      <selection pane="bottomLeft" activeCell="A9" sqref="A9"/>
      <selection pane="bottomRight" activeCell="E16" sqref="E16"/>
    </sheetView>
  </sheetViews>
  <sheetFormatPr defaultColWidth="16.140625" defaultRowHeight="15"/>
  <cols>
    <col min="1" max="1" width="17.00390625" style="42" customWidth="1"/>
    <col min="2" max="2" width="22.8515625" style="42" customWidth="1"/>
    <col min="3" max="3" width="25.8515625" style="42" customWidth="1"/>
    <col min="4" max="4" width="21.7109375" style="42" customWidth="1"/>
    <col min="5" max="5" width="22.8515625" style="42" customWidth="1"/>
    <col min="6" max="6" width="13.28125" style="42" customWidth="1"/>
    <col min="7" max="7" width="12.7109375" style="42" customWidth="1"/>
    <col min="8" max="8" width="13.8515625" style="42" customWidth="1"/>
    <col min="9" max="9" width="13.421875" style="42" customWidth="1"/>
    <col min="10" max="10" width="13.28125" style="42" customWidth="1"/>
    <col min="11" max="11" width="13.421875" style="42" customWidth="1"/>
    <col min="12" max="13" width="13.421875" style="42" hidden="1" customWidth="1"/>
    <col min="14" max="19" width="0" style="43" hidden="1" customWidth="1"/>
    <col min="20" max="21" width="0" style="42" hidden="1" customWidth="1"/>
    <col min="22" max="16384" width="16.140625" style="42" customWidth="1"/>
  </cols>
  <sheetData>
    <row r="1" spans="1:13" ht="15">
      <c r="A1" s="316" t="s">
        <v>437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178"/>
      <c r="M1" s="178"/>
    </row>
    <row r="2" spans="1:13" ht="15">
      <c r="A2" s="85"/>
      <c r="B2" s="85"/>
      <c r="C2" s="85"/>
      <c r="D2" s="85"/>
      <c r="E2" s="85"/>
      <c r="F2" s="85"/>
      <c r="G2" s="85"/>
      <c r="H2" s="85"/>
      <c r="I2" s="85"/>
      <c r="J2" s="85"/>
      <c r="K2" s="86" t="s">
        <v>959</v>
      </c>
      <c r="L2" s="86"/>
      <c r="M2" s="86"/>
    </row>
    <row r="3" spans="1:13" ht="15">
      <c r="A3" s="186"/>
      <c r="B3" s="186"/>
      <c r="C3" s="186"/>
      <c r="D3" s="186"/>
      <c r="E3" s="186"/>
      <c r="F3" s="187"/>
      <c r="G3" s="188"/>
      <c r="H3" s="188"/>
      <c r="I3" s="188"/>
      <c r="J3" s="188"/>
      <c r="K3" s="86"/>
      <c r="L3" s="86"/>
      <c r="M3" s="86"/>
    </row>
    <row r="4" spans="1:13" ht="15">
      <c r="A4" s="186"/>
      <c r="B4" s="186"/>
      <c r="C4" s="186"/>
      <c r="D4" s="186"/>
      <c r="E4" s="186"/>
      <c r="F4" s="189"/>
      <c r="G4" s="190"/>
      <c r="H4" s="190"/>
      <c r="I4" s="190"/>
      <c r="J4" s="190"/>
      <c r="K4" s="86"/>
      <c r="L4" s="86"/>
      <c r="M4" s="86"/>
    </row>
    <row r="5" spans="1:13" ht="15.75">
      <c r="A5" s="295" t="s">
        <v>287</v>
      </c>
      <c r="B5" s="295"/>
      <c r="C5" s="295"/>
      <c r="D5" s="295"/>
      <c r="E5" s="295"/>
      <c r="F5" s="295"/>
      <c r="G5" s="295"/>
      <c r="H5" s="295"/>
      <c r="I5" s="295"/>
      <c r="J5" s="295"/>
      <c r="K5" s="295"/>
      <c r="L5" s="86"/>
      <c r="M5" s="86"/>
    </row>
    <row r="6" spans="1:13" ht="15.75">
      <c r="A6" s="295" t="s">
        <v>288</v>
      </c>
      <c r="B6" s="295"/>
      <c r="C6" s="295"/>
      <c r="D6" s="295"/>
      <c r="E6" s="295"/>
      <c r="F6" s="295"/>
      <c r="G6" s="295"/>
      <c r="H6" s="295"/>
      <c r="I6" s="295"/>
      <c r="J6" s="295"/>
      <c r="K6" s="295"/>
      <c r="L6" s="86"/>
      <c r="M6" s="86"/>
    </row>
    <row r="7" spans="1:13" ht="15.75">
      <c r="A7" s="197"/>
      <c r="B7" s="197"/>
      <c r="C7" s="197"/>
      <c r="D7" s="197"/>
      <c r="E7" s="197"/>
      <c r="F7" s="197"/>
      <c r="G7" s="197"/>
      <c r="H7" s="197"/>
      <c r="I7" s="197"/>
      <c r="J7" s="197"/>
      <c r="K7" s="197" t="s">
        <v>959</v>
      </c>
      <c r="L7" s="86"/>
      <c r="M7" s="86"/>
    </row>
    <row r="8" spans="1:13" ht="15">
      <c r="A8" s="292" t="s">
        <v>803</v>
      </c>
      <c r="B8" s="292" t="s">
        <v>931</v>
      </c>
      <c r="C8" s="321" t="s">
        <v>840</v>
      </c>
      <c r="D8" s="292" t="s">
        <v>508</v>
      </c>
      <c r="E8" s="292" t="s">
        <v>507</v>
      </c>
      <c r="F8" s="296" t="s">
        <v>841</v>
      </c>
      <c r="G8" s="297"/>
      <c r="H8" s="297"/>
      <c r="I8" s="297"/>
      <c r="J8" s="297"/>
      <c r="K8" s="298"/>
      <c r="L8" s="179"/>
      <c r="M8" s="179"/>
    </row>
    <row r="9" spans="1:14" ht="15">
      <c r="A9" s="292"/>
      <c r="B9" s="292"/>
      <c r="C9" s="321"/>
      <c r="D9" s="292"/>
      <c r="E9" s="279"/>
      <c r="F9" s="299"/>
      <c r="G9" s="274"/>
      <c r="H9" s="274"/>
      <c r="I9" s="274"/>
      <c r="J9" s="274"/>
      <c r="K9" s="275"/>
      <c r="L9" s="179"/>
      <c r="M9" s="179"/>
      <c r="N9" s="18"/>
    </row>
    <row r="10" spans="1:14" ht="15">
      <c r="A10" s="292"/>
      <c r="B10" s="292"/>
      <c r="C10" s="321"/>
      <c r="D10" s="292"/>
      <c r="E10" s="279"/>
      <c r="F10" s="299"/>
      <c r="G10" s="274"/>
      <c r="H10" s="274"/>
      <c r="I10" s="274"/>
      <c r="J10" s="274"/>
      <c r="K10" s="275"/>
      <c r="L10" s="179"/>
      <c r="M10" s="179"/>
      <c r="N10" s="18"/>
    </row>
    <row r="11" spans="1:14" ht="15">
      <c r="A11" s="292"/>
      <c r="B11" s="292"/>
      <c r="C11" s="321"/>
      <c r="D11" s="292"/>
      <c r="E11" s="279"/>
      <c r="F11" s="276"/>
      <c r="G11" s="277"/>
      <c r="H11" s="277"/>
      <c r="I11" s="277"/>
      <c r="J11" s="277"/>
      <c r="K11" s="278"/>
      <c r="L11" s="179"/>
      <c r="M11" s="179"/>
      <c r="N11" s="18"/>
    </row>
    <row r="12" spans="1:13" ht="42" customHeight="1">
      <c r="A12" s="292"/>
      <c r="B12" s="292"/>
      <c r="C12" s="321"/>
      <c r="D12" s="292"/>
      <c r="E12" s="279"/>
      <c r="F12" s="321" t="s">
        <v>572</v>
      </c>
      <c r="G12" s="321"/>
      <c r="H12" s="321"/>
      <c r="I12" s="321" t="s">
        <v>573</v>
      </c>
      <c r="J12" s="321"/>
      <c r="K12" s="321"/>
      <c r="L12" s="179"/>
      <c r="M12" s="179"/>
    </row>
    <row r="13" spans="1:13" ht="15">
      <c r="A13" s="292"/>
      <c r="B13" s="292"/>
      <c r="C13" s="321"/>
      <c r="D13" s="292"/>
      <c r="E13" s="279"/>
      <c r="F13" s="229"/>
      <c r="G13" s="228" t="s">
        <v>506</v>
      </c>
      <c r="H13" s="228"/>
      <c r="I13" s="292" t="s">
        <v>506</v>
      </c>
      <c r="J13" s="292"/>
      <c r="K13" s="292"/>
      <c r="L13" s="179"/>
      <c r="M13" s="179"/>
    </row>
    <row r="14" spans="1:14" ht="30">
      <c r="A14" s="292"/>
      <c r="B14" s="292"/>
      <c r="C14" s="321"/>
      <c r="D14" s="292"/>
      <c r="E14" s="279"/>
      <c r="F14" s="44" t="s">
        <v>505</v>
      </c>
      <c r="G14" s="44" t="s">
        <v>504</v>
      </c>
      <c r="H14" s="44" t="s">
        <v>503</v>
      </c>
      <c r="I14" s="44" t="s">
        <v>505</v>
      </c>
      <c r="J14" s="44" t="s">
        <v>504</v>
      </c>
      <c r="K14" s="44" t="s">
        <v>503</v>
      </c>
      <c r="L14" s="180"/>
      <c r="M14" s="180"/>
      <c r="N14" s="104"/>
    </row>
    <row r="15" spans="1:13" ht="15">
      <c r="A15" s="2">
        <v>1</v>
      </c>
      <c r="B15" s="2">
        <v>2</v>
      </c>
      <c r="C15" s="2">
        <v>3</v>
      </c>
      <c r="D15" s="2">
        <v>4</v>
      </c>
      <c r="E15" s="2">
        <v>5</v>
      </c>
      <c r="F15" s="2">
        <v>6</v>
      </c>
      <c r="G15" s="2">
        <v>7</v>
      </c>
      <c r="H15" s="2">
        <v>8</v>
      </c>
      <c r="I15" s="2">
        <v>9</v>
      </c>
      <c r="J15" s="2">
        <v>10</v>
      </c>
      <c r="K15" s="2">
        <v>11</v>
      </c>
      <c r="L15" s="181"/>
      <c r="M15" s="181"/>
    </row>
    <row r="16" spans="1:27" ht="30">
      <c r="A16" s="45"/>
      <c r="B16" s="45"/>
      <c r="C16" s="45"/>
      <c r="D16" s="46" t="s">
        <v>838</v>
      </c>
      <c r="E16" s="47"/>
      <c r="F16" s="177">
        <f>G16+H16</f>
        <v>28419241.9</v>
      </c>
      <c r="G16" s="177">
        <f>G17+G120+G133+G136+G138</f>
        <v>2785275.5</v>
      </c>
      <c r="H16" s="177">
        <f>H17+H120+H133+H136+H138</f>
        <v>25633966.4</v>
      </c>
      <c r="I16" s="177">
        <f aca="true" t="shared" si="0" ref="I16:K21">F16</f>
        <v>28419241.9</v>
      </c>
      <c r="J16" s="177">
        <f t="shared" si="0"/>
        <v>2785275.5</v>
      </c>
      <c r="K16" s="177">
        <f t="shared" si="0"/>
        <v>25633966.4</v>
      </c>
      <c r="L16" s="182" t="b">
        <f>G16+H16=F16</f>
        <v>1</v>
      </c>
      <c r="M16" s="182" t="b">
        <f>J16+K16=I16</f>
        <v>1</v>
      </c>
      <c r="N16" s="1" t="b">
        <f aca="true" t="shared" si="1" ref="N16:S16">F17+F120+F132+F135+F138=F16</f>
        <v>1</v>
      </c>
      <c r="O16" s="1" t="b">
        <f t="shared" si="1"/>
        <v>1</v>
      </c>
      <c r="P16" s="1" t="b">
        <f t="shared" si="1"/>
        <v>1</v>
      </c>
      <c r="Q16" s="1" t="b">
        <f t="shared" si="1"/>
        <v>1</v>
      </c>
      <c r="R16" s="1" t="b">
        <f t="shared" si="1"/>
        <v>1</v>
      </c>
      <c r="S16" s="1" t="b">
        <f t="shared" si="1"/>
        <v>1</v>
      </c>
      <c r="T16" s="42" t="b">
        <f>G16+H16=F16</f>
        <v>1</v>
      </c>
      <c r="U16" s="42" t="b">
        <f>J16+K16=I16</f>
        <v>1</v>
      </c>
      <c r="V16" s="1"/>
      <c r="W16" s="1"/>
      <c r="X16" s="1"/>
      <c r="Y16" s="1"/>
      <c r="Z16" s="1"/>
      <c r="AA16" s="1"/>
    </row>
    <row r="17" spans="1:21" ht="60">
      <c r="A17" s="49" t="s">
        <v>38</v>
      </c>
      <c r="B17" s="49" t="s">
        <v>405</v>
      </c>
      <c r="C17" s="49" t="s">
        <v>628</v>
      </c>
      <c r="D17" s="46" t="s">
        <v>39</v>
      </c>
      <c r="E17" s="50" t="s">
        <v>436</v>
      </c>
      <c r="F17" s="48">
        <f>F141+F336+F383+F478+F560+F610+F632+F723+F765+F770</f>
        <v>23933776.500000004</v>
      </c>
      <c r="G17" s="48">
        <f>G141+G336+G383+G478+G560+G610+G632+G723+G765+G770</f>
        <v>804863.2</v>
      </c>
      <c r="H17" s="48">
        <f>H141+H336+H383+H478+H560+H610+H632+H723+H765+H770</f>
        <v>23128913.3</v>
      </c>
      <c r="I17" s="48">
        <f t="shared" si="0"/>
        <v>23933776.500000004</v>
      </c>
      <c r="J17" s="48">
        <f t="shared" si="0"/>
        <v>804863.2</v>
      </c>
      <c r="K17" s="48">
        <f t="shared" si="0"/>
        <v>23128913.3</v>
      </c>
      <c r="L17" s="182" t="b">
        <f aca="true" t="shared" si="2" ref="L17:L80">G17+H17=F17</f>
        <v>1</v>
      </c>
      <c r="M17" s="182" t="b">
        <f aca="true" t="shared" si="3" ref="M17:M80">J17+K17=I17</f>
        <v>1</v>
      </c>
      <c r="N17" s="153" t="b">
        <f aca="true" t="shared" si="4" ref="N17:S17">F141+F336+F383+F478+F560+F610+F632+F723+F765+F770=F17</f>
        <v>1</v>
      </c>
      <c r="O17" s="153" t="b">
        <f t="shared" si="4"/>
        <v>1</v>
      </c>
      <c r="P17" s="153" t="b">
        <f t="shared" si="4"/>
        <v>1</v>
      </c>
      <c r="Q17" s="153" t="b">
        <f t="shared" si="4"/>
        <v>1</v>
      </c>
      <c r="R17" s="153" t="b">
        <f t="shared" si="4"/>
        <v>1</v>
      </c>
      <c r="S17" s="153" t="b">
        <f t="shared" si="4"/>
        <v>1</v>
      </c>
      <c r="T17" s="42" t="b">
        <f>G17+H17=F17</f>
        <v>1</v>
      </c>
      <c r="U17" s="42" t="b">
        <f>J17+K17=I17</f>
        <v>1</v>
      </c>
    </row>
    <row r="18" spans="1:19" ht="15">
      <c r="A18" s="52"/>
      <c r="B18" s="52"/>
      <c r="C18" s="52"/>
      <c r="D18" s="46"/>
      <c r="E18" s="50"/>
      <c r="F18" s="48"/>
      <c r="G18" s="48"/>
      <c r="H18" s="48"/>
      <c r="I18" s="48"/>
      <c r="J18" s="48"/>
      <c r="K18" s="48"/>
      <c r="L18" s="182"/>
      <c r="M18" s="182"/>
      <c r="N18" s="153"/>
      <c r="O18" s="153"/>
      <c r="P18" s="153"/>
      <c r="Q18" s="153"/>
      <c r="R18" s="153"/>
      <c r="S18" s="153"/>
    </row>
    <row r="19" spans="1:19" ht="30">
      <c r="A19" s="52"/>
      <c r="B19" s="52"/>
      <c r="C19" s="52"/>
      <c r="D19" s="48"/>
      <c r="E19" s="47" t="s">
        <v>806</v>
      </c>
      <c r="F19" s="48">
        <f aca="true" t="shared" si="5" ref="F19:H50">F142</f>
        <v>4803432.5</v>
      </c>
      <c r="G19" s="48">
        <f t="shared" si="5"/>
        <v>0</v>
      </c>
      <c r="H19" s="48">
        <f t="shared" si="5"/>
        <v>4803432.5</v>
      </c>
      <c r="I19" s="48">
        <f t="shared" si="0"/>
        <v>4803432.5</v>
      </c>
      <c r="J19" s="48">
        <f t="shared" si="0"/>
        <v>0</v>
      </c>
      <c r="K19" s="48">
        <f t="shared" si="0"/>
        <v>4803432.5</v>
      </c>
      <c r="L19" s="182" t="b">
        <f t="shared" si="2"/>
        <v>1</v>
      </c>
      <c r="M19" s="182" t="b">
        <f t="shared" si="3"/>
        <v>1</v>
      </c>
      <c r="N19" s="153"/>
      <c r="O19" s="153"/>
      <c r="P19" s="153"/>
      <c r="Q19" s="153"/>
      <c r="R19" s="153"/>
      <c r="S19" s="153"/>
    </row>
    <row r="20" spans="1:19" ht="30">
      <c r="A20" s="52"/>
      <c r="B20" s="52"/>
      <c r="C20" s="52"/>
      <c r="D20" s="46"/>
      <c r="E20" s="47" t="s">
        <v>938</v>
      </c>
      <c r="F20" s="48">
        <f t="shared" si="5"/>
        <v>51998.9</v>
      </c>
      <c r="G20" s="48">
        <f t="shared" si="5"/>
        <v>0</v>
      </c>
      <c r="H20" s="48">
        <f t="shared" si="5"/>
        <v>51998.9</v>
      </c>
      <c r="I20" s="48">
        <f t="shared" si="0"/>
        <v>51998.9</v>
      </c>
      <c r="J20" s="48">
        <f t="shared" si="0"/>
        <v>0</v>
      </c>
      <c r="K20" s="48">
        <f t="shared" si="0"/>
        <v>51998.9</v>
      </c>
      <c r="L20" s="182" t="b">
        <f t="shared" si="2"/>
        <v>1</v>
      </c>
      <c r="M20" s="182" t="b">
        <f t="shared" si="3"/>
        <v>1</v>
      </c>
      <c r="N20" s="153"/>
      <c r="O20" s="153"/>
      <c r="P20" s="153"/>
      <c r="Q20" s="153"/>
      <c r="R20" s="153"/>
      <c r="S20" s="153"/>
    </row>
    <row r="21" spans="1:19" ht="30">
      <c r="A21" s="52"/>
      <c r="B21" s="52"/>
      <c r="C21" s="52"/>
      <c r="D21" s="46"/>
      <c r="E21" s="47" t="s">
        <v>805</v>
      </c>
      <c r="F21" s="48">
        <f t="shared" si="5"/>
        <v>25000</v>
      </c>
      <c r="G21" s="48">
        <f t="shared" si="5"/>
        <v>0</v>
      </c>
      <c r="H21" s="48">
        <f t="shared" si="5"/>
        <v>25000</v>
      </c>
      <c r="I21" s="48">
        <f t="shared" si="0"/>
        <v>25000</v>
      </c>
      <c r="J21" s="48">
        <f t="shared" si="0"/>
        <v>0</v>
      </c>
      <c r="K21" s="48">
        <f t="shared" si="0"/>
        <v>25000</v>
      </c>
      <c r="L21" s="182" t="b">
        <f t="shared" si="2"/>
        <v>1</v>
      </c>
      <c r="M21" s="182" t="b">
        <f t="shared" si="3"/>
        <v>1</v>
      </c>
      <c r="N21" s="153"/>
      <c r="O21" s="153"/>
      <c r="P21" s="153"/>
      <c r="Q21" s="153"/>
      <c r="R21" s="153"/>
      <c r="S21" s="153"/>
    </row>
    <row r="22" spans="1:19" ht="30">
      <c r="A22" s="52"/>
      <c r="B22" s="52"/>
      <c r="C22" s="52"/>
      <c r="D22" s="46"/>
      <c r="E22" s="47" t="s">
        <v>400</v>
      </c>
      <c r="F22" s="48">
        <f t="shared" si="5"/>
        <v>48091</v>
      </c>
      <c r="G22" s="48">
        <f t="shared" si="5"/>
        <v>0</v>
      </c>
      <c r="H22" s="48">
        <f t="shared" si="5"/>
        <v>48091</v>
      </c>
      <c r="I22" s="48">
        <f aca="true" t="shared" si="6" ref="I22:I79">F22</f>
        <v>48091</v>
      </c>
      <c r="J22" s="48">
        <f aca="true" t="shared" si="7" ref="J22:J79">G22</f>
        <v>0</v>
      </c>
      <c r="K22" s="48">
        <f aca="true" t="shared" si="8" ref="K22:K79">H22</f>
        <v>48091</v>
      </c>
      <c r="L22" s="182" t="b">
        <f t="shared" si="2"/>
        <v>1</v>
      </c>
      <c r="M22" s="182" t="b">
        <f t="shared" si="3"/>
        <v>1</v>
      </c>
      <c r="N22" s="153"/>
      <c r="O22" s="153"/>
      <c r="P22" s="153"/>
      <c r="Q22" s="153"/>
      <c r="R22" s="153"/>
      <c r="S22" s="153"/>
    </row>
    <row r="23" spans="1:19" ht="30">
      <c r="A23" s="52"/>
      <c r="B23" s="52"/>
      <c r="C23" s="52"/>
      <c r="D23" s="46"/>
      <c r="E23" s="47" t="s">
        <v>455</v>
      </c>
      <c r="F23" s="48">
        <f t="shared" si="5"/>
        <v>3000</v>
      </c>
      <c r="G23" s="48">
        <f t="shared" si="5"/>
        <v>0</v>
      </c>
      <c r="H23" s="48">
        <f t="shared" si="5"/>
        <v>3000</v>
      </c>
      <c r="I23" s="48">
        <f t="shared" si="6"/>
        <v>3000</v>
      </c>
      <c r="J23" s="48">
        <f t="shared" si="7"/>
        <v>0</v>
      </c>
      <c r="K23" s="48">
        <f t="shared" si="8"/>
        <v>3000</v>
      </c>
      <c r="L23" s="182" t="b">
        <f t="shared" si="2"/>
        <v>1</v>
      </c>
      <c r="M23" s="182" t="b">
        <f t="shared" si="3"/>
        <v>1</v>
      </c>
      <c r="N23" s="153"/>
      <c r="O23" s="153"/>
      <c r="P23" s="153"/>
      <c r="Q23" s="153"/>
      <c r="R23" s="153"/>
      <c r="S23" s="153"/>
    </row>
    <row r="24" spans="1:19" ht="30">
      <c r="A24" s="52"/>
      <c r="B24" s="52"/>
      <c r="C24" s="52"/>
      <c r="D24" s="46"/>
      <c r="E24" s="47" t="s">
        <v>251</v>
      </c>
      <c r="F24" s="48">
        <f t="shared" si="5"/>
        <v>119343.4</v>
      </c>
      <c r="G24" s="48">
        <f t="shared" si="5"/>
        <v>0</v>
      </c>
      <c r="H24" s="48">
        <f t="shared" si="5"/>
        <v>119343.4</v>
      </c>
      <c r="I24" s="48">
        <f t="shared" si="6"/>
        <v>119343.4</v>
      </c>
      <c r="J24" s="48">
        <f t="shared" si="7"/>
        <v>0</v>
      </c>
      <c r="K24" s="48">
        <f t="shared" si="8"/>
        <v>119343.4</v>
      </c>
      <c r="L24" s="182" t="b">
        <f t="shared" si="2"/>
        <v>1</v>
      </c>
      <c r="M24" s="182" t="b">
        <f t="shared" si="3"/>
        <v>1</v>
      </c>
      <c r="N24" s="153"/>
      <c r="O24" s="153"/>
      <c r="P24" s="153"/>
      <c r="Q24" s="153"/>
      <c r="R24" s="153"/>
      <c r="S24" s="153"/>
    </row>
    <row r="25" spans="1:19" ht="30">
      <c r="A25" s="52"/>
      <c r="B25" s="52"/>
      <c r="C25" s="52"/>
      <c r="D25" s="46"/>
      <c r="E25" s="47" t="s">
        <v>250</v>
      </c>
      <c r="F25" s="48">
        <f t="shared" si="5"/>
        <v>9391</v>
      </c>
      <c r="G25" s="48">
        <f t="shared" si="5"/>
        <v>0</v>
      </c>
      <c r="H25" s="48">
        <f t="shared" si="5"/>
        <v>9391</v>
      </c>
      <c r="I25" s="48">
        <f t="shared" si="6"/>
        <v>9391</v>
      </c>
      <c r="J25" s="48">
        <f t="shared" si="7"/>
        <v>0</v>
      </c>
      <c r="K25" s="48">
        <f t="shared" si="8"/>
        <v>9391</v>
      </c>
      <c r="L25" s="182" t="b">
        <f t="shared" si="2"/>
        <v>1</v>
      </c>
      <c r="M25" s="182" t="b">
        <f t="shared" si="3"/>
        <v>1</v>
      </c>
      <c r="N25" s="153"/>
      <c r="O25" s="153"/>
      <c r="P25" s="153"/>
      <c r="Q25" s="153"/>
      <c r="R25" s="153"/>
      <c r="S25" s="153"/>
    </row>
    <row r="26" spans="1:19" ht="30">
      <c r="A26" s="52"/>
      <c r="B26" s="52"/>
      <c r="C26" s="52"/>
      <c r="D26" s="46"/>
      <c r="E26" s="47" t="s">
        <v>245</v>
      </c>
      <c r="F26" s="48">
        <f t="shared" si="5"/>
        <v>1660</v>
      </c>
      <c r="G26" s="48">
        <f t="shared" si="5"/>
        <v>0</v>
      </c>
      <c r="H26" s="48">
        <f t="shared" si="5"/>
        <v>1660</v>
      </c>
      <c r="I26" s="48">
        <f t="shared" si="6"/>
        <v>1660</v>
      </c>
      <c r="J26" s="48">
        <f t="shared" si="7"/>
        <v>0</v>
      </c>
      <c r="K26" s="48">
        <f t="shared" si="8"/>
        <v>1660</v>
      </c>
      <c r="L26" s="182" t="b">
        <f t="shared" si="2"/>
        <v>1</v>
      </c>
      <c r="M26" s="182" t="b">
        <f t="shared" si="3"/>
        <v>1</v>
      </c>
      <c r="N26" s="153"/>
      <c r="O26" s="153"/>
      <c r="P26" s="153"/>
      <c r="Q26" s="153"/>
      <c r="R26" s="153"/>
      <c r="S26" s="153"/>
    </row>
    <row r="27" spans="1:19" ht="30">
      <c r="A27" s="52"/>
      <c r="B27" s="52"/>
      <c r="C27" s="52"/>
      <c r="D27" s="46"/>
      <c r="E27" s="47" t="s">
        <v>249</v>
      </c>
      <c r="F27" s="48">
        <f t="shared" si="5"/>
        <v>30000</v>
      </c>
      <c r="G27" s="48">
        <f t="shared" si="5"/>
        <v>0</v>
      </c>
      <c r="H27" s="48">
        <f t="shared" si="5"/>
        <v>30000</v>
      </c>
      <c r="I27" s="48">
        <f t="shared" si="6"/>
        <v>30000</v>
      </c>
      <c r="J27" s="48">
        <f t="shared" si="7"/>
        <v>0</v>
      </c>
      <c r="K27" s="48">
        <f t="shared" si="8"/>
        <v>30000</v>
      </c>
      <c r="L27" s="182" t="b">
        <f t="shared" si="2"/>
        <v>1</v>
      </c>
      <c r="M27" s="182" t="b">
        <f t="shared" si="3"/>
        <v>1</v>
      </c>
      <c r="N27" s="153"/>
      <c r="O27" s="153"/>
      <c r="P27" s="153"/>
      <c r="Q27" s="153"/>
      <c r="R27" s="153"/>
      <c r="S27" s="153"/>
    </row>
    <row r="28" spans="1:19" ht="30">
      <c r="A28" s="52"/>
      <c r="B28" s="52"/>
      <c r="C28" s="52"/>
      <c r="D28" s="46"/>
      <c r="E28" s="47" t="s">
        <v>248</v>
      </c>
      <c r="F28" s="48">
        <f t="shared" si="5"/>
        <v>2600</v>
      </c>
      <c r="G28" s="48">
        <f t="shared" si="5"/>
        <v>0</v>
      </c>
      <c r="H28" s="48">
        <f t="shared" si="5"/>
        <v>2600</v>
      </c>
      <c r="I28" s="48">
        <f t="shared" si="6"/>
        <v>2600</v>
      </c>
      <c r="J28" s="48">
        <f t="shared" si="7"/>
        <v>0</v>
      </c>
      <c r="K28" s="48">
        <f t="shared" si="8"/>
        <v>2600</v>
      </c>
      <c r="L28" s="182" t="b">
        <f t="shared" si="2"/>
        <v>1</v>
      </c>
      <c r="M28" s="182" t="b">
        <f t="shared" si="3"/>
        <v>1</v>
      </c>
      <c r="N28" s="153"/>
      <c r="O28" s="153"/>
      <c r="P28" s="153"/>
      <c r="Q28" s="153"/>
      <c r="R28" s="153"/>
      <c r="S28" s="153"/>
    </row>
    <row r="29" spans="1:19" ht="30">
      <c r="A29" s="52"/>
      <c r="B29" s="52"/>
      <c r="C29" s="52"/>
      <c r="D29" s="46"/>
      <c r="E29" s="47" t="s">
        <v>246</v>
      </c>
      <c r="F29" s="48">
        <f t="shared" si="5"/>
        <v>19500</v>
      </c>
      <c r="G29" s="48">
        <f t="shared" si="5"/>
        <v>0</v>
      </c>
      <c r="H29" s="48">
        <f t="shared" si="5"/>
        <v>19500</v>
      </c>
      <c r="I29" s="48">
        <f t="shared" si="6"/>
        <v>19500</v>
      </c>
      <c r="J29" s="48">
        <f t="shared" si="7"/>
        <v>0</v>
      </c>
      <c r="K29" s="48">
        <f t="shared" si="8"/>
        <v>19500</v>
      </c>
      <c r="L29" s="182" t="b">
        <f t="shared" si="2"/>
        <v>1</v>
      </c>
      <c r="M29" s="182" t="b">
        <f t="shared" si="3"/>
        <v>1</v>
      </c>
      <c r="N29" s="153"/>
      <c r="O29" s="153"/>
      <c r="P29" s="153"/>
      <c r="Q29" s="153"/>
      <c r="R29" s="153"/>
      <c r="S29" s="153"/>
    </row>
    <row r="30" spans="1:19" ht="30">
      <c r="A30" s="52"/>
      <c r="B30" s="52"/>
      <c r="C30" s="52"/>
      <c r="D30" s="46"/>
      <c r="E30" s="47" t="s">
        <v>247</v>
      </c>
      <c r="F30" s="48">
        <f t="shared" si="5"/>
        <v>11613841.8</v>
      </c>
      <c r="G30" s="48">
        <f t="shared" si="5"/>
        <v>0</v>
      </c>
      <c r="H30" s="48">
        <f t="shared" si="5"/>
        <v>11613841.8</v>
      </c>
      <c r="I30" s="48">
        <f t="shared" si="6"/>
        <v>11613841.8</v>
      </c>
      <c r="J30" s="48">
        <f t="shared" si="7"/>
        <v>0</v>
      </c>
      <c r="K30" s="48">
        <f t="shared" si="8"/>
        <v>11613841.8</v>
      </c>
      <c r="L30" s="182" t="b">
        <f t="shared" si="2"/>
        <v>1</v>
      </c>
      <c r="M30" s="182" t="b">
        <f t="shared" si="3"/>
        <v>1</v>
      </c>
      <c r="N30" s="153"/>
      <c r="O30" s="153"/>
      <c r="P30" s="153"/>
      <c r="Q30" s="153"/>
      <c r="R30" s="153"/>
      <c r="S30" s="153"/>
    </row>
    <row r="31" spans="1:19" ht="30">
      <c r="A31" s="52"/>
      <c r="B31" s="52"/>
      <c r="C31" s="52"/>
      <c r="D31" s="46"/>
      <c r="E31" s="47" t="s">
        <v>696</v>
      </c>
      <c r="F31" s="48">
        <f t="shared" si="5"/>
        <v>81759.6</v>
      </c>
      <c r="G31" s="48">
        <f t="shared" si="5"/>
        <v>0</v>
      </c>
      <c r="H31" s="48">
        <f t="shared" si="5"/>
        <v>81759.6</v>
      </c>
      <c r="I31" s="48">
        <f t="shared" si="6"/>
        <v>81759.6</v>
      </c>
      <c r="J31" s="48">
        <f t="shared" si="7"/>
        <v>0</v>
      </c>
      <c r="K31" s="48">
        <f t="shared" si="8"/>
        <v>81759.6</v>
      </c>
      <c r="L31" s="182" t="b">
        <f t="shared" si="2"/>
        <v>1</v>
      </c>
      <c r="M31" s="182" t="b">
        <f t="shared" si="3"/>
        <v>1</v>
      </c>
      <c r="N31" s="153"/>
      <c r="O31" s="153"/>
      <c r="P31" s="153"/>
      <c r="Q31" s="153"/>
      <c r="R31" s="153"/>
      <c r="S31" s="153"/>
    </row>
    <row r="32" spans="1:19" ht="30">
      <c r="A32" s="52"/>
      <c r="B32" s="52"/>
      <c r="C32" s="52"/>
      <c r="D32" s="46"/>
      <c r="E32" s="47" t="s">
        <v>454</v>
      </c>
      <c r="F32" s="48">
        <f t="shared" si="5"/>
        <v>19010.8</v>
      </c>
      <c r="G32" s="48">
        <f t="shared" si="5"/>
        <v>16159.1</v>
      </c>
      <c r="H32" s="48">
        <f t="shared" si="5"/>
        <v>2851.7</v>
      </c>
      <c r="I32" s="48">
        <f t="shared" si="6"/>
        <v>19010.8</v>
      </c>
      <c r="J32" s="48">
        <f t="shared" si="7"/>
        <v>16159.1</v>
      </c>
      <c r="K32" s="48">
        <f t="shared" si="8"/>
        <v>2851.7</v>
      </c>
      <c r="L32" s="182" t="b">
        <f t="shared" si="2"/>
        <v>1</v>
      </c>
      <c r="M32" s="182" t="b">
        <f t="shared" si="3"/>
        <v>1</v>
      </c>
      <c r="N32" s="153"/>
      <c r="O32" s="153"/>
      <c r="P32" s="153"/>
      <c r="Q32" s="153"/>
      <c r="R32" s="153"/>
      <c r="S32" s="153"/>
    </row>
    <row r="33" spans="1:19" ht="30">
      <c r="A33" s="52"/>
      <c r="B33" s="52"/>
      <c r="C33" s="52"/>
      <c r="D33" s="46"/>
      <c r="E33" s="47" t="s">
        <v>476</v>
      </c>
      <c r="F33" s="48">
        <f t="shared" si="5"/>
        <v>6500</v>
      </c>
      <c r="G33" s="48">
        <f t="shared" si="5"/>
        <v>0</v>
      </c>
      <c r="H33" s="48">
        <f t="shared" si="5"/>
        <v>6500</v>
      </c>
      <c r="I33" s="48">
        <f t="shared" si="6"/>
        <v>6500</v>
      </c>
      <c r="J33" s="48">
        <f t="shared" si="7"/>
        <v>0</v>
      </c>
      <c r="K33" s="48">
        <f t="shared" si="8"/>
        <v>6500</v>
      </c>
      <c r="L33" s="182" t="b">
        <f t="shared" si="2"/>
        <v>1</v>
      </c>
      <c r="M33" s="182" t="b">
        <f t="shared" si="3"/>
        <v>1</v>
      </c>
      <c r="N33" s="153"/>
      <c r="O33" s="153"/>
      <c r="P33" s="153"/>
      <c r="Q33" s="153"/>
      <c r="R33" s="153"/>
      <c r="S33" s="153"/>
    </row>
    <row r="34" spans="1:19" ht="30">
      <c r="A34" s="52"/>
      <c r="B34" s="52"/>
      <c r="C34" s="52"/>
      <c r="D34" s="46"/>
      <c r="E34" s="47" t="s">
        <v>474</v>
      </c>
      <c r="F34" s="48">
        <f t="shared" si="5"/>
        <v>56100</v>
      </c>
      <c r="G34" s="48">
        <f t="shared" si="5"/>
        <v>0</v>
      </c>
      <c r="H34" s="48">
        <f t="shared" si="5"/>
        <v>56100</v>
      </c>
      <c r="I34" s="48">
        <f t="shared" si="6"/>
        <v>56100</v>
      </c>
      <c r="J34" s="48">
        <f t="shared" si="7"/>
        <v>0</v>
      </c>
      <c r="K34" s="48">
        <f t="shared" si="8"/>
        <v>56100</v>
      </c>
      <c r="L34" s="182" t="b">
        <f t="shared" si="2"/>
        <v>1</v>
      </c>
      <c r="M34" s="182" t="b">
        <f t="shared" si="3"/>
        <v>1</v>
      </c>
      <c r="N34" s="153"/>
      <c r="O34" s="153"/>
      <c r="P34" s="153"/>
      <c r="Q34" s="153"/>
      <c r="R34" s="153"/>
      <c r="S34" s="153"/>
    </row>
    <row r="35" spans="1:19" ht="30">
      <c r="A35" s="52"/>
      <c r="B35" s="52"/>
      <c r="C35" s="52"/>
      <c r="D35" s="46"/>
      <c r="E35" s="47" t="s">
        <v>473</v>
      </c>
      <c r="F35" s="48">
        <f t="shared" si="5"/>
        <v>103680.5</v>
      </c>
      <c r="G35" s="48">
        <f t="shared" si="5"/>
        <v>0</v>
      </c>
      <c r="H35" s="48">
        <f t="shared" si="5"/>
        <v>103680.5</v>
      </c>
      <c r="I35" s="48">
        <f t="shared" si="6"/>
        <v>103680.5</v>
      </c>
      <c r="J35" s="48">
        <f t="shared" si="7"/>
        <v>0</v>
      </c>
      <c r="K35" s="48">
        <f t="shared" si="8"/>
        <v>103680.5</v>
      </c>
      <c r="L35" s="182" t="b">
        <f t="shared" si="2"/>
        <v>1</v>
      </c>
      <c r="M35" s="182" t="b">
        <f t="shared" si="3"/>
        <v>1</v>
      </c>
      <c r="N35" s="153"/>
      <c r="O35" s="153"/>
      <c r="P35" s="153"/>
      <c r="Q35" s="153"/>
      <c r="R35" s="153"/>
      <c r="S35" s="153"/>
    </row>
    <row r="36" spans="1:19" ht="30">
      <c r="A36" s="52"/>
      <c r="B36" s="52"/>
      <c r="C36" s="52"/>
      <c r="D36" s="46"/>
      <c r="E36" s="47" t="s">
        <v>395</v>
      </c>
      <c r="F36" s="48">
        <f t="shared" si="5"/>
        <v>173804.8</v>
      </c>
      <c r="G36" s="48">
        <f t="shared" si="5"/>
        <v>0</v>
      </c>
      <c r="H36" s="48">
        <f t="shared" si="5"/>
        <v>173804.8</v>
      </c>
      <c r="I36" s="48">
        <f t="shared" si="6"/>
        <v>173804.8</v>
      </c>
      <c r="J36" s="48">
        <f t="shared" si="7"/>
        <v>0</v>
      </c>
      <c r="K36" s="48">
        <f t="shared" si="8"/>
        <v>173804.8</v>
      </c>
      <c r="L36" s="182" t="b">
        <f t="shared" si="2"/>
        <v>1</v>
      </c>
      <c r="M36" s="182" t="b">
        <f t="shared" si="3"/>
        <v>1</v>
      </c>
      <c r="N36" s="153"/>
      <c r="O36" s="153"/>
      <c r="P36" s="153"/>
      <c r="Q36" s="153"/>
      <c r="R36" s="153"/>
      <c r="S36" s="153"/>
    </row>
    <row r="37" spans="1:19" ht="30">
      <c r="A37" s="52"/>
      <c r="B37" s="52"/>
      <c r="C37" s="52"/>
      <c r="D37" s="46"/>
      <c r="E37" s="47" t="s">
        <v>398</v>
      </c>
      <c r="F37" s="48">
        <f t="shared" si="5"/>
        <v>24000</v>
      </c>
      <c r="G37" s="48">
        <f t="shared" si="5"/>
        <v>0</v>
      </c>
      <c r="H37" s="48">
        <f t="shared" si="5"/>
        <v>24000</v>
      </c>
      <c r="I37" s="48">
        <f t="shared" si="6"/>
        <v>24000</v>
      </c>
      <c r="J37" s="48">
        <f t="shared" si="7"/>
        <v>0</v>
      </c>
      <c r="K37" s="48">
        <f t="shared" si="8"/>
        <v>24000</v>
      </c>
      <c r="L37" s="182" t="b">
        <f t="shared" si="2"/>
        <v>1</v>
      </c>
      <c r="M37" s="182" t="b">
        <f t="shared" si="3"/>
        <v>1</v>
      </c>
      <c r="N37" s="153"/>
      <c r="O37" s="153"/>
      <c r="P37" s="153"/>
      <c r="Q37" s="153"/>
      <c r="R37" s="153"/>
      <c r="S37" s="153"/>
    </row>
    <row r="38" spans="1:19" ht="30">
      <c r="A38" s="52"/>
      <c r="B38" s="52"/>
      <c r="C38" s="52"/>
      <c r="D38" s="46"/>
      <c r="E38" s="47" t="s">
        <v>23</v>
      </c>
      <c r="F38" s="48">
        <f t="shared" si="5"/>
        <v>96354.3</v>
      </c>
      <c r="G38" s="48">
        <f t="shared" si="5"/>
        <v>81901.1</v>
      </c>
      <c r="H38" s="48">
        <f t="shared" si="5"/>
        <v>14453.2</v>
      </c>
      <c r="I38" s="48">
        <f t="shared" si="6"/>
        <v>96354.3</v>
      </c>
      <c r="J38" s="48">
        <f t="shared" si="7"/>
        <v>81901.1</v>
      </c>
      <c r="K38" s="48">
        <f t="shared" si="8"/>
        <v>14453.2</v>
      </c>
      <c r="L38" s="182" t="b">
        <f t="shared" si="2"/>
        <v>1</v>
      </c>
      <c r="M38" s="182" t="b">
        <f t="shared" si="3"/>
        <v>1</v>
      </c>
      <c r="N38" s="153"/>
      <c r="O38" s="153"/>
      <c r="P38" s="153"/>
      <c r="Q38" s="153"/>
      <c r="R38" s="153"/>
      <c r="S38" s="153"/>
    </row>
    <row r="39" spans="1:19" ht="30">
      <c r="A39" s="52"/>
      <c r="B39" s="52"/>
      <c r="C39" s="52"/>
      <c r="D39" s="46"/>
      <c r="E39" s="47" t="s">
        <v>21</v>
      </c>
      <c r="F39" s="48">
        <f t="shared" si="5"/>
        <v>7000</v>
      </c>
      <c r="G39" s="48">
        <f t="shared" si="5"/>
        <v>5950</v>
      </c>
      <c r="H39" s="48">
        <f t="shared" si="5"/>
        <v>1050</v>
      </c>
      <c r="I39" s="48">
        <f t="shared" si="6"/>
        <v>7000</v>
      </c>
      <c r="J39" s="48">
        <f t="shared" si="7"/>
        <v>5950</v>
      </c>
      <c r="K39" s="48">
        <f t="shared" si="8"/>
        <v>1050</v>
      </c>
      <c r="L39" s="182" t="b">
        <f t="shared" si="2"/>
        <v>1</v>
      </c>
      <c r="M39" s="182" t="b">
        <f t="shared" si="3"/>
        <v>1</v>
      </c>
      <c r="N39" s="153"/>
      <c r="O39" s="153"/>
      <c r="P39" s="153"/>
      <c r="Q39" s="153"/>
      <c r="R39" s="153"/>
      <c r="S39" s="153"/>
    </row>
    <row r="40" spans="1:19" ht="30">
      <c r="A40" s="52"/>
      <c r="B40" s="52"/>
      <c r="C40" s="52"/>
      <c r="D40" s="46"/>
      <c r="E40" s="47" t="s">
        <v>833</v>
      </c>
      <c r="F40" s="48">
        <f t="shared" si="5"/>
        <v>9061.9</v>
      </c>
      <c r="G40" s="48">
        <f t="shared" si="5"/>
        <v>9061.9</v>
      </c>
      <c r="H40" s="48">
        <f t="shared" si="5"/>
        <v>0</v>
      </c>
      <c r="I40" s="48">
        <f t="shared" si="6"/>
        <v>9061.9</v>
      </c>
      <c r="J40" s="48">
        <f t="shared" si="7"/>
        <v>9061.9</v>
      </c>
      <c r="K40" s="48">
        <f t="shared" si="8"/>
        <v>0</v>
      </c>
      <c r="L40" s="182" t="b">
        <f t="shared" si="2"/>
        <v>1</v>
      </c>
      <c r="M40" s="182" t="b">
        <f t="shared" si="3"/>
        <v>1</v>
      </c>
      <c r="N40" s="153"/>
      <c r="O40" s="153"/>
      <c r="P40" s="153"/>
      <c r="Q40" s="153"/>
      <c r="R40" s="153"/>
      <c r="S40" s="153"/>
    </row>
    <row r="41" spans="1:19" ht="30">
      <c r="A41" s="52"/>
      <c r="B41" s="52"/>
      <c r="C41" s="52"/>
      <c r="D41" s="46"/>
      <c r="E41" s="47" t="s">
        <v>832</v>
      </c>
      <c r="F41" s="48">
        <f t="shared" si="5"/>
        <v>303756.6</v>
      </c>
      <c r="G41" s="48">
        <f t="shared" si="5"/>
        <v>303756.6</v>
      </c>
      <c r="H41" s="48">
        <f t="shared" si="5"/>
        <v>0</v>
      </c>
      <c r="I41" s="48">
        <f t="shared" si="6"/>
        <v>303756.6</v>
      </c>
      <c r="J41" s="48">
        <f t="shared" si="7"/>
        <v>303756.6</v>
      </c>
      <c r="K41" s="48">
        <f t="shared" si="8"/>
        <v>0</v>
      </c>
      <c r="L41" s="182" t="b">
        <f t="shared" si="2"/>
        <v>1</v>
      </c>
      <c r="M41" s="182" t="b">
        <f t="shared" si="3"/>
        <v>1</v>
      </c>
      <c r="N41" s="153"/>
      <c r="O41" s="153"/>
      <c r="P41" s="153"/>
      <c r="Q41" s="153"/>
      <c r="R41" s="153"/>
      <c r="S41" s="153"/>
    </row>
    <row r="42" spans="1:19" ht="30">
      <c r="A42" s="52"/>
      <c r="B42" s="52"/>
      <c r="C42" s="52"/>
      <c r="D42" s="46"/>
      <c r="E42" s="47" t="s">
        <v>830</v>
      </c>
      <c r="F42" s="48">
        <f t="shared" si="5"/>
        <v>208.3</v>
      </c>
      <c r="G42" s="48">
        <f t="shared" si="5"/>
        <v>208.3</v>
      </c>
      <c r="H42" s="48">
        <f t="shared" si="5"/>
        <v>0</v>
      </c>
      <c r="I42" s="48">
        <f t="shared" si="6"/>
        <v>208.3</v>
      </c>
      <c r="J42" s="48">
        <f t="shared" si="7"/>
        <v>208.3</v>
      </c>
      <c r="K42" s="48">
        <f t="shared" si="8"/>
        <v>0</v>
      </c>
      <c r="L42" s="182" t="b">
        <f t="shared" si="2"/>
        <v>1</v>
      </c>
      <c r="M42" s="182" t="b">
        <f t="shared" si="3"/>
        <v>1</v>
      </c>
      <c r="N42" s="153"/>
      <c r="O42" s="153"/>
      <c r="P42" s="153"/>
      <c r="Q42" s="153"/>
      <c r="R42" s="153"/>
      <c r="S42" s="153"/>
    </row>
    <row r="43" spans="1:19" ht="30">
      <c r="A43" s="52"/>
      <c r="B43" s="52"/>
      <c r="C43" s="52"/>
      <c r="D43" s="46"/>
      <c r="E43" s="74" t="s">
        <v>19</v>
      </c>
      <c r="F43" s="48">
        <f t="shared" si="5"/>
        <v>1727.3</v>
      </c>
      <c r="G43" s="48">
        <f t="shared" si="5"/>
        <v>1692.7</v>
      </c>
      <c r="H43" s="48">
        <f t="shared" si="5"/>
        <v>34.6</v>
      </c>
      <c r="I43" s="48">
        <f t="shared" si="6"/>
        <v>1727.3</v>
      </c>
      <c r="J43" s="48">
        <f t="shared" si="7"/>
        <v>1692.7</v>
      </c>
      <c r="K43" s="48">
        <f t="shared" si="8"/>
        <v>34.6</v>
      </c>
      <c r="L43" s="182" t="b">
        <f t="shared" si="2"/>
        <v>1</v>
      </c>
      <c r="M43" s="182" t="b">
        <f t="shared" si="3"/>
        <v>1</v>
      </c>
      <c r="N43" s="153"/>
      <c r="O43" s="153"/>
      <c r="P43" s="153"/>
      <c r="Q43" s="153"/>
      <c r="R43" s="153"/>
      <c r="S43" s="153"/>
    </row>
    <row r="44" spans="1:19" ht="30">
      <c r="A44" s="52"/>
      <c r="B44" s="52"/>
      <c r="C44" s="52"/>
      <c r="D44" s="46"/>
      <c r="E44" s="47" t="s">
        <v>469</v>
      </c>
      <c r="F44" s="48">
        <f t="shared" si="5"/>
        <v>46916.5</v>
      </c>
      <c r="G44" s="48">
        <f t="shared" si="5"/>
        <v>45978.1</v>
      </c>
      <c r="H44" s="48">
        <f t="shared" si="5"/>
        <v>938.4</v>
      </c>
      <c r="I44" s="48">
        <f t="shared" si="6"/>
        <v>46916.5</v>
      </c>
      <c r="J44" s="48">
        <f t="shared" si="7"/>
        <v>45978.1</v>
      </c>
      <c r="K44" s="48">
        <f t="shared" si="8"/>
        <v>938.4</v>
      </c>
      <c r="L44" s="182" t="b">
        <f t="shared" si="2"/>
        <v>1</v>
      </c>
      <c r="M44" s="182" t="b">
        <f t="shared" si="3"/>
        <v>1</v>
      </c>
      <c r="N44" s="153"/>
      <c r="O44" s="153"/>
      <c r="P44" s="153"/>
      <c r="Q44" s="153"/>
      <c r="R44" s="153"/>
      <c r="S44" s="153"/>
    </row>
    <row r="45" spans="1:19" ht="30">
      <c r="A45" s="52"/>
      <c r="B45" s="52"/>
      <c r="C45" s="52"/>
      <c r="D45" s="46"/>
      <c r="E45" s="47" t="s">
        <v>466</v>
      </c>
      <c r="F45" s="48">
        <f t="shared" si="5"/>
        <v>18240.9</v>
      </c>
      <c r="G45" s="48">
        <f t="shared" si="5"/>
        <v>15504.7</v>
      </c>
      <c r="H45" s="48">
        <f t="shared" si="5"/>
        <v>2736.2</v>
      </c>
      <c r="I45" s="48">
        <f t="shared" si="6"/>
        <v>18240.9</v>
      </c>
      <c r="J45" s="48">
        <f t="shared" si="7"/>
        <v>15504.7</v>
      </c>
      <c r="K45" s="48">
        <f t="shared" si="8"/>
        <v>2736.2</v>
      </c>
      <c r="L45" s="182" t="b">
        <f t="shared" si="2"/>
        <v>1</v>
      </c>
      <c r="M45" s="182" t="b">
        <f t="shared" si="3"/>
        <v>1</v>
      </c>
      <c r="N45" s="153"/>
      <c r="O45" s="153"/>
      <c r="P45" s="153"/>
      <c r="Q45" s="153"/>
      <c r="R45" s="153"/>
      <c r="S45" s="153"/>
    </row>
    <row r="46" spans="1:19" ht="30">
      <c r="A46" s="52"/>
      <c r="B46" s="52"/>
      <c r="C46" s="52"/>
      <c r="D46" s="46"/>
      <c r="E46" s="47" t="s">
        <v>84</v>
      </c>
      <c r="F46" s="48">
        <f t="shared" si="5"/>
        <v>3600</v>
      </c>
      <c r="G46" s="48">
        <f t="shared" si="5"/>
        <v>0</v>
      </c>
      <c r="H46" s="48">
        <f t="shared" si="5"/>
        <v>3600</v>
      </c>
      <c r="I46" s="48">
        <f t="shared" si="6"/>
        <v>3600</v>
      </c>
      <c r="J46" s="48">
        <f t="shared" si="7"/>
        <v>0</v>
      </c>
      <c r="K46" s="48">
        <f t="shared" si="8"/>
        <v>3600</v>
      </c>
      <c r="L46" s="182" t="b">
        <f t="shared" si="2"/>
        <v>1</v>
      </c>
      <c r="M46" s="182" t="b">
        <f t="shared" si="3"/>
        <v>1</v>
      </c>
      <c r="N46" s="153"/>
      <c r="O46" s="153"/>
      <c r="P46" s="153"/>
      <c r="Q46" s="153"/>
      <c r="R46" s="153"/>
      <c r="S46" s="153"/>
    </row>
    <row r="47" spans="1:19" ht="30">
      <c r="A47" s="52"/>
      <c r="B47" s="52"/>
      <c r="C47" s="52"/>
      <c r="D47" s="46"/>
      <c r="E47" s="47" t="s">
        <v>464</v>
      </c>
      <c r="F47" s="48">
        <f t="shared" si="5"/>
        <v>2173.1</v>
      </c>
      <c r="G47" s="48">
        <f t="shared" si="5"/>
        <v>2129.6</v>
      </c>
      <c r="H47" s="48">
        <f t="shared" si="5"/>
        <v>43.5</v>
      </c>
      <c r="I47" s="48">
        <f t="shared" si="6"/>
        <v>2173.1</v>
      </c>
      <c r="J47" s="48">
        <f t="shared" si="7"/>
        <v>2129.6</v>
      </c>
      <c r="K47" s="48">
        <f t="shared" si="8"/>
        <v>43.5</v>
      </c>
      <c r="L47" s="182" t="b">
        <f t="shared" si="2"/>
        <v>1</v>
      </c>
      <c r="M47" s="182" t="b">
        <f t="shared" si="3"/>
        <v>1</v>
      </c>
      <c r="N47" s="153"/>
      <c r="O47" s="153"/>
      <c r="P47" s="153"/>
      <c r="Q47" s="153"/>
      <c r="R47" s="153"/>
      <c r="S47" s="153"/>
    </row>
    <row r="48" spans="1:19" ht="30">
      <c r="A48" s="52"/>
      <c r="B48" s="52"/>
      <c r="C48" s="52"/>
      <c r="D48" s="46"/>
      <c r="E48" s="47" t="s">
        <v>465</v>
      </c>
      <c r="F48" s="48">
        <f t="shared" si="5"/>
        <v>204272.4</v>
      </c>
      <c r="G48" s="48">
        <f t="shared" si="5"/>
        <v>200186.9</v>
      </c>
      <c r="H48" s="48">
        <f t="shared" si="5"/>
        <v>4085.5</v>
      </c>
      <c r="I48" s="48">
        <f t="shared" si="6"/>
        <v>204272.4</v>
      </c>
      <c r="J48" s="48">
        <f t="shared" si="7"/>
        <v>200186.9</v>
      </c>
      <c r="K48" s="48">
        <f t="shared" si="8"/>
        <v>4085.5</v>
      </c>
      <c r="L48" s="182" t="b">
        <f t="shared" si="2"/>
        <v>1</v>
      </c>
      <c r="M48" s="182" t="b">
        <f t="shared" si="3"/>
        <v>1</v>
      </c>
      <c r="N48" s="153"/>
      <c r="O48" s="153"/>
      <c r="P48" s="153"/>
      <c r="Q48" s="153"/>
      <c r="R48" s="153"/>
      <c r="S48" s="153"/>
    </row>
    <row r="49" spans="1:19" ht="30">
      <c r="A49" s="52"/>
      <c r="B49" s="52"/>
      <c r="C49" s="52"/>
      <c r="D49" s="46"/>
      <c r="E49" s="47" t="s">
        <v>424</v>
      </c>
      <c r="F49" s="48">
        <f t="shared" si="5"/>
        <v>13264.9</v>
      </c>
      <c r="G49" s="48">
        <f t="shared" si="5"/>
        <v>12999.6</v>
      </c>
      <c r="H49" s="48">
        <f t="shared" si="5"/>
        <v>265.3</v>
      </c>
      <c r="I49" s="48">
        <f t="shared" si="6"/>
        <v>13264.9</v>
      </c>
      <c r="J49" s="48">
        <f t="shared" si="7"/>
        <v>12999.6</v>
      </c>
      <c r="K49" s="48">
        <f t="shared" si="8"/>
        <v>265.3</v>
      </c>
      <c r="L49" s="182" t="b">
        <f t="shared" si="2"/>
        <v>1</v>
      </c>
      <c r="M49" s="182" t="b">
        <f t="shared" si="3"/>
        <v>1</v>
      </c>
      <c r="N49" s="153"/>
      <c r="O49" s="153"/>
      <c r="P49" s="153"/>
      <c r="Q49" s="153"/>
      <c r="R49" s="153"/>
      <c r="S49" s="153"/>
    </row>
    <row r="50" spans="1:19" ht="30">
      <c r="A50" s="52"/>
      <c r="B50" s="52"/>
      <c r="C50" s="52"/>
      <c r="D50" s="46"/>
      <c r="E50" s="47" t="s">
        <v>926</v>
      </c>
      <c r="F50" s="48">
        <f t="shared" si="5"/>
        <v>21731</v>
      </c>
      <c r="G50" s="48">
        <f t="shared" si="5"/>
        <v>21296.4</v>
      </c>
      <c r="H50" s="48">
        <f t="shared" si="5"/>
        <v>434.6</v>
      </c>
      <c r="I50" s="48">
        <f t="shared" si="6"/>
        <v>21731</v>
      </c>
      <c r="J50" s="48">
        <f t="shared" si="7"/>
        <v>21296.4</v>
      </c>
      <c r="K50" s="48">
        <f t="shared" si="8"/>
        <v>434.6</v>
      </c>
      <c r="L50" s="182" t="b">
        <f t="shared" si="2"/>
        <v>1</v>
      </c>
      <c r="M50" s="182" t="b">
        <f t="shared" si="3"/>
        <v>1</v>
      </c>
      <c r="N50" s="153"/>
      <c r="O50" s="153"/>
      <c r="P50" s="153"/>
      <c r="Q50" s="153"/>
      <c r="R50" s="153"/>
      <c r="S50" s="153"/>
    </row>
    <row r="51" spans="1:19" ht="30">
      <c r="A51" s="52"/>
      <c r="B51" s="52"/>
      <c r="C51" s="52"/>
      <c r="D51" s="46"/>
      <c r="E51" s="47" t="s">
        <v>461</v>
      </c>
      <c r="F51" s="48">
        <f aca="true" t="shared" si="9" ref="F51:H55">F337</f>
        <v>640</v>
      </c>
      <c r="G51" s="48">
        <f t="shared" si="9"/>
        <v>0</v>
      </c>
      <c r="H51" s="48">
        <f t="shared" si="9"/>
        <v>640</v>
      </c>
      <c r="I51" s="48">
        <f t="shared" si="6"/>
        <v>640</v>
      </c>
      <c r="J51" s="48">
        <f t="shared" si="7"/>
        <v>0</v>
      </c>
      <c r="K51" s="48">
        <f t="shared" si="8"/>
        <v>640</v>
      </c>
      <c r="L51" s="182" t="b">
        <f t="shared" si="2"/>
        <v>1</v>
      </c>
      <c r="M51" s="182" t="b">
        <f t="shared" si="3"/>
        <v>1</v>
      </c>
      <c r="N51" s="153"/>
      <c r="O51" s="153"/>
      <c r="P51" s="153"/>
      <c r="Q51" s="153"/>
      <c r="R51" s="153"/>
      <c r="S51" s="153"/>
    </row>
    <row r="52" spans="1:19" ht="30">
      <c r="A52" s="52"/>
      <c r="B52" s="52"/>
      <c r="C52" s="52"/>
      <c r="D52" s="46"/>
      <c r="E52" s="47" t="s">
        <v>748</v>
      </c>
      <c r="F52" s="48">
        <f t="shared" si="9"/>
        <v>60</v>
      </c>
      <c r="G52" s="48">
        <f t="shared" si="9"/>
        <v>0</v>
      </c>
      <c r="H52" s="48">
        <f t="shared" si="9"/>
        <v>60</v>
      </c>
      <c r="I52" s="48">
        <f t="shared" si="6"/>
        <v>60</v>
      </c>
      <c r="J52" s="48">
        <f t="shared" si="7"/>
        <v>0</v>
      </c>
      <c r="K52" s="48">
        <f t="shared" si="8"/>
        <v>60</v>
      </c>
      <c r="L52" s="182" t="b">
        <f t="shared" si="2"/>
        <v>1</v>
      </c>
      <c r="M52" s="182" t="b">
        <f t="shared" si="3"/>
        <v>1</v>
      </c>
      <c r="N52" s="153"/>
      <c r="O52" s="153"/>
      <c r="P52" s="153"/>
      <c r="Q52" s="153"/>
      <c r="R52" s="153"/>
      <c r="S52" s="153"/>
    </row>
    <row r="53" spans="1:19" ht="30">
      <c r="A53" s="52"/>
      <c r="B53" s="52"/>
      <c r="C53" s="52"/>
      <c r="D53" s="46"/>
      <c r="E53" s="47" t="s">
        <v>695</v>
      </c>
      <c r="F53" s="48">
        <f t="shared" si="9"/>
        <v>17613</v>
      </c>
      <c r="G53" s="48">
        <f t="shared" si="9"/>
        <v>17613</v>
      </c>
      <c r="H53" s="48">
        <f t="shared" si="9"/>
        <v>0</v>
      </c>
      <c r="I53" s="48">
        <f t="shared" si="6"/>
        <v>17613</v>
      </c>
      <c r="J53" s="48">
        <f t="shared" si="7"/>
        <v>17613</v>
      </c>
      <c r="K53" s="48">
        <f t="shared" si="8"/>
        <v>0</v>
      </c>
      <c r="L53" s="182" t="b">
        <f t="shared" si="2"/>
        <v>1</v>
      </c>
      <c r="M53" s="182" t="b">
        <f t="shared" si="3"/>
        <v>1</v>
      </c>
      <c r="N53" s="153"/>
      <c r="O53" s="153"/>
      <c r="P53" s="153"/>
      <c r="Q53" s="153"/>
      <c r="R53" s="153"/>
      <c r="S53" s="153"/>
    </row>
    <row r="54" spans="1:19" ht="30">
      <c r="A54" s="52"/>
      <c r="B54" s="52"/>
      <c r="C54" s="52"/>
      <c r="D54" s="46"/>
      <c r="E54" s="47" t="s">
        <v>265</v>
      </c>
      <c r="F54" s="48">
        <f t="shared" si="9"/>
        <v>178466.6</v>
      </c>
      <c r="G54" s="48">
        <f t="shared" si="9"/>
        <v>0</v>
      </c>
      <c r="H54" s="48">
        <f t="shared" si="9"/>
        <v>178466.6</v>
      </c>
      <c r="I54" s="48">
        <f t="shared" si="6"/>
        <v>178466.6</v>
      </c>
      <c r="J54" s="48">
        <f t="shared" si="7"/>
        <v>0</v>
      </c>
      <c r="K54" s="48">
        <f t="shared" si="8"/>
        <v>178466.6</v>
      </c>
      <c r="L54" s="182" t="b">
        <f t="shared" si="2"/>
        <v>1</v>
      </c>
      <c r="M54" s="182" t="b">
        <f t="shared" si="3"/>
        <v>1</v>
      </c>
      <c r="N54" s="153"/>
      <c r="O54" s="153"/>
      <c r="P54" s="153"/>
      <c r="Q54" s="153"/>
      <c r="R54" s="153"/>
      <c r="S54" s="153"/>
    </row>
    <row r="55" spans="1:19" ht="30">
      <c r="A55" s="52"/>
      <c r="B55" s="52"/>
      <c r="C55" s="52"/>
      <c r="D55" s="46"/>
      <c r="E55" s="47" t="s">
        <v>264</v>
      </c>
      <c r="F55" s="48">
        <f t="shared" si="9"/>
        <v>9816.7</v>
      </c>
      <c r="G55" s="48">
        <f t="shared" si="9"/>
        <v>0</v>
      </c>
      <c r="H55" s="48">
        <f t="shared" si="9"/>
        <v>9816.7</v>
      </c>
      <c r="I55" s="48">
        <f t="shared" si="6"/>
        <v>9816.7</v>
      </c>
      <c r="J55" s="48">
        <f t="shared" si="7"/>
        <v>0</v>
      </c>
      <c r="K55" s="48">
        <f t="shared" si="8"/>
        <v>9816.7</v>
      </c>
      <c r="L55" s="182" t="b">
        <f t="shared" si="2"/>
        <v>1</v>
      </c>
      <c r="M55" s="182" t="b">
        <f t="shared" si="3"/>
        <v>1</v>
      </c>
      <c r="N55" s="153"/>
      <c r="O55" s="153"/>
      <c r="P55" s="153"/>
      <c r="Q55" s="153"/>
      <c r="R55" s="153"/>
      <c r="S55" s="153"/>
    </row>
    <row r="56" spans="1:19" ht="30">
      <c r="A56" s="52"/>
      <c r="B56" s="52"/>
      <c r="C56" s="52"/>
      <c r="D56" s="46"/>
      <c r="E56" s="47" t="s">
        <v>459</v>
      </c>
      <c r="F56" s="48">
        <f aca="true" t="shared" si="10" ref="F56:H62">F343</f>
        <v>500</v>
      </c>
      <c r="G56" s="48">
        <f t="shared" si="10"/>
        <v>0</v>
      </c>
      <c r="H56" s="48">
        <f t="shared" si="10"/>
        <v>500</v>
      </c>
      <c r="I56" s="48">
        <f t="shared" si="6"/>
        <v>500</v>
      </c>
      <c r="J56" s="48">
        <f t="shared" si="7"/>
        <v>0</v>
      </c>
      <c r="K56" s="48">
        <f t="shared" si="8"/>
        <v>500</v>
      </c>
      <c r="L56" s="182" t="b">
        <f t="shared" si="2"/>
        <v>1</v>
      </c>
      <c r="M56" s="182" t="b">
        <f t="shared" si="3"/>
        <v>1</v>
      </c>
      <c r="N56" s="153"/>
      <c r="O56" s="153"/>
      <c r="P56" s="153"/>
      <c r="Q56" s="153"/>
      <c r="R56" s="153"/>
      <c r="S56" s="153"/>
    </row>
    <row r="57" spans="1:19" ht="30">
      <c r="A57" s="52"/>
      <c r="B57" s="52"/>
      <c r="C57" s="52"/>
      <c r="D57" s="46"/>
      <c r="E57" s="50" t="s">
        <v>458</v>
      </c>
      <c r="F57" s="48">
        <f t="shared" si="10"/>
        <v>3500</v>
      </c>
      <c r="G57" s="48">
        <f t="shared" si="10"/>
        <v>0</v>
      </c>
      <c r="H57" s="48">
        <f t="shared" si="10"/>
        <v>3500</v>
      </c>
      <c r="I57" s="48">
        <f t="shared" si="6"/>
        <v>3500</v>
      </c>
      <c r="J57" s="48">
        <f t="shared" si="7"/>
        <v>0</v>
      </c>
      <c r="K57" s="48">
        <f t="shared" si="8"/>
        <v>3500</v>
      </c>
      <c r="L57" s="182" t="b">
        <f t="shared" si="2"/>
        <v>1</v>
      </c>
      <c r="M57" s="182" t="b">
        <f t="shared" si="3"/>
        <v>1</v>
      </c>
      <c r="N57" s="153"/>
      <c r="O57" s="153"/>
      <c r="P57" s="153"/>
      <c r="Q57" s="153"/>
      <c r="R57" s="153"/>
      <c r="S57" s="153"/>
    </row>
    <row r="58" spans="1:19" ht="30">
      <c r="A58" s="52"/>
      <c r="B58" s="52"/>
      <c r="C58" s="52"/>
      <c r="D58" s="46"/>
      <c r="E58" s="47" t="s">
        <v>449</v>
      </c>
      <c r="F58" s="48">
        <f t="shared" si="10"/>
        <v>15400</v>
      </c>
      <c r="G58" s="48">
        <f t="shared" si="10"/>
        <v>0</v>
      </c>
      <c r="H58" s="48">
        <f t="shared" si="10"/>
        <v>15400</v>
      </c>
      <c r="I58" s="48">
        <f t="shared" si="6"/>
        <v>15400</v>
      </c>
      <c r="J58" s="48">
        <f t="shared" si="7"/>
        <v>0</v>
      </c>
      <c r="K58" s="48">
        <f t="shared" si="8"/>
        <v>15400</v>
      </c>
      <c r="L58" s="182" t="b">
        <f t="shared" si="2"/>
        <v>1</v>
      </c>
      <c r="M58" s="182" t="b">
        <f t="shared" si="3"/>
        <v>1</v>
      </c>
      <c r="N58" s="153"/>
      <c r="O58" s="153"/>
      <c r="P58" s="153"/>
      <c r="Q58" s="153"/>
      <c r="R58" s="153"/>
      <c r="S58" s="153"/>
    </row>
    <row r="59" spans="1:19" ht="30">
      <c r="A59" s="52"/>
      <c r="B59" s="52"/>
      <c r="C59" s="52"/>
      <c r="D59" s="46"/>
      <c r="E59" s="47" t="s">
        <v>387</v>
      </c>
      <c r="F59" s="48">
        <f t="shared" si="10"/>
        <v>620718.3</v>
      </c>
      <c r="G59" s="48">
        <f t="shared" si="10"/>
        <v>0</v>
      </c>
      <c r="H59" s="48">
        <f t="shared" si="10"/>
        <v>620718.3</v>
      </c>
      <c r="I59" s="48">
        <f t="shared" si="6"/>
        <v>620718.3</v>
      </c>
      <c r="J59" s="48">
        <f t="shared" si="7"/>
        <v>0</v>
      </c>
      <c r="K59" s="48">
        <f t="shared" si="8"/>
        <v>620718.3</v>
      </c>
      <c r="L59" s="182" t="b">
        <f t="shared" si="2"/>
        <v>1</v>
      </c>
      <c r="M59" s="182" t="b">
        <f t="shared" si="3"/>
        <v>1</v>
      </c>
      <c r="N59" s="153"/>
      <c r="O59" s="153"/>
      <c r="P59" s="153"/>
      <c r="Q59" s="153"/>
      <c r="R59" s="153"/>
      <c r="S59" s="153"/>
    </row>
    <row r="60" spans="1:19" ht="30">
      <c r="A60" s="52"/>
      <c r="B60" s="52"/>
      <c r="C60" s="52"/>
      <c r="D60" s="46"/>
      <c r="E60" s="47" t="s">
        <v>386</v>
      </c>
      <c r="F60" s="48">
        <f t="shared" si="10"/>
        <v>83956</v>
      </c>
      <c r="G60" s="48">
        <f t="shared" si="10"/>
        <v>0</v>
      </c>
      <c r="H60" s="48">
        <f t="shared" si="10"/>
        <v>83956</v>
      </c>
      <c r="I60" s="48">
        <f t="shared" si="6"/>
        <v>83956</v>
      </c>
      <c r="J60" s="48">
        <f t="shared" si="7"/>
        <v>0</v>
      </c>
      <c r="K60" s="48">
        <f t="shared" si="8"/>
        <v>83956</v>
      </c>
      <c r="L60" s="182" t="b">
        <f t="shared" si="2"/>
        <v>1</v>
      </c>
      <c r="M60" s="182" t="b">
        <f t="shared" si="3"/>
        <v>1</v>
      </c>
      <c r="N60" s="153"/>
      <c r="O60" s="153"/>
      <c r="P60" s="153"/>
      <c r="Q60" s="153"/>
      <c r="R60" s="153"/>
      <c r="S60" s="153"/>
    </row>
    <row r="61" spans="1:19" ht="30">
      <c r="A61" s="52"/>
      <c r="B61" s="52"/>
      <c r="C61" s="52"/>
      <c r="D61" s="46"/>
      <c r="E61" s="50" t="s">
        <v>25</v>
      </c>
      <c r="F61" s="48">
        <f t="shared" si="10"/>
        <v>1000</v>
      </c>
      <c r="G61" s="48">
        <f t="shared" si="10"/>
        <v>0</v>
      </c>
      <c r="H61" s="48">
        <f t="shared" si="10"/>
        <v>1000</v>
      </c>
      <c r="I61" s="48">
        <f t="shared" si="6"/>
        <v>1000</v>
      </c>
      <c r="J61" s="48">
        <f t="shared" si="7"/>
        <v>0</v>
      </c>
      <c r="K61" s="48">
        <f t="shared" si="8"/>
        <v>1000</v>
      </c>
      <c r="L61" s="182" t="b">
        <f t="shared" si="2"/>
        <v>1</v>
      </c>
      <c r="M61" s="182" t="b">
        <f t="shared" si="3"/>
        <v>1</v>
      </c>
      <c r="N61" s="153"/>
      <c r="O61" s="153"/>
      <c r="P61" s="153"/>
      <c r="Q61" s="153"/>
      <c r="R61" s="153"/>
      <c r="S61" s="153"/>
    </row>
    <row r="62" spans="1:19" ht="30">
      <c r="A62" s="52"/>
      <c r="B62" s="52"/>
      <c r="C62" s="52"/>
      <c r="D62" s="46"/>
      <c r="E62" s="50" t="s">
        <v>24</v>
      </c>
      <c r="F62" s="48">
        <f t="shared" si="10"/>
        <v>1000</v>
      </c>
      <c r="G62" s="48">
        <f t="shared" si="10"/>
        <v>0</v>
      </c>
      <c r="H62" s="48">
        <f t="shared" si="10"/>
        <v>1000</v>
      </c>
      <c r="I62" s="48">
        <f t="shared" si="6"/>
        <v>1000</v>
      </c>
      <c r="J62" s="48">
        <f t="shared" si="7"/>
        <v>0</v>
      </c>
      <c r="K62" s="48">
        <f t="shared" si="8"/>
        <v>1000</v>
      </c>
      <c r="L62" s="182" t="b">
        <f t="shared" si="2"/>
        <v>1</v>
      </c>
      <c r="M62" s="182" t="b">
        <f t="shared" si="3"/>
        <v>1</v>
      </c>
      <c r="N62" s="153"/>
      <c r="O62" s="153"/>
      <c r="P62" s="153"/>
      <c r="Q62" s="153"/>
      <c r="R62" s="153"/>
      <c r="S62" s="153"/>
    </row>
    <row r="63" spans="1:19" ht="30">
      <c r="A63" s="52"/>
      <c r="B63" s="52"/>
      <c r="C63" s="52"/>
      <c r="D63" s="46"/>
      <c r="E63" s="47" t="s">
        <v>826</v>
      </c>
      <c r="F63" s="48">
        <f>F384</f>
        <v>600</v>
      </c>
      <c r="G63" s="48">
        <f>G384</f>
        <v>0</v>
      </c>
      <c r="H63" s="48">
        <f>H384</f>
        <v>600</v>
      </c>
      <c r="I63" s="48">
        <f t="shared" si="6"/>
        <v>600</v>
      </c>
      <c r="J63" s="48">
        <f t="shared" si="7"/>
        <v>0</v>
      </c>
      <c r="K63" s="48">
        <f t="shared" si="8"/>
        <v>600</v>
      </c>
      <c r="L63" s="182" t="b">
        <f t="shared" si="2"/>
        <v>1</v>
      </c>
      <c r="M63" s="182" t="b">
        <f t="shared" si="3"/>
        <v>1</v>
      </c>
      <c r="N63" s="153"/>
      <c r="O63" s="153"/>
      <c r="P63" s="153"/>
      <c r="Q63" s="153"/>
      <c r="R63" s="153"/>
      <c r="S63" s="153"/>
    </row>
    <row r="64" spans="1:19" ht="30">
      <c r="A64" s="52"/>
      <c r="B64" s="52"/>
      <c r="C64" s="52"/>
      <c r="D64" s="46"/>
      <c r="E64" s="47" t="s">
        <v>384</v>
      </c>
      <c r="F64" s="48">
        <f aca="true" t="shared" si="11" ref="F64:H71">F387</f>
        <v>5000</v>
      </c>
      <c r="G64" s="48">
        <f t="shared" si="11"/>
        <v>0</v>
      </c>
      <c r="H64" s="48">
        <f t="shared" si="11"/>
        <v>5000</v>
      </c>
      <c r="I64" s="48">
        <f t="shared" si="6"/>
        <v>5000</v>
      </c>
      <c r="J64" s="48">
        <f t="shared" si="7"/>
        <v>0</v>
      </c>
      <c r="K64" s="48">
        <f t="shared" si="8"/>
        <v>5000</v>
      </c>
      <c r="L64" s="182" t="b">
        <f t="shared" si="2"/>
        <v>1</v>
      </c>
      <c r="M64" s="182" t="b">
        <f t="shared" si="3"/>
        <v>1</v>
      </c>
      <c r="N64" s="153"/>
      <c r="O64" s="153"/>
      <c r="P64" s="153"/>
      <c r="Q64" s="153"/>
      <c r="R64" s="153"/>
      <c r="S64" s="153"/>
    </row>
    <row r="65" spans="1:19" ht="30">
      <c r="A65" s="52"/>
      <c r="B65" s="52"/>
      <c r="C65" s="52"/>
      <c r="D65" s="46"/>
      <c r="E65" s="47" t="s">
        <v>584</v>
      </c>
      <c r="F65" s="48">
        <f t="shared" si="11"/>
        <v>1300</v>
      </c>
      <c r="G65" s="48">
        <f t="shared" si="11"/>
        <v>0</v>
      </c>
      <c r="H65" s="48">
        <f t="shared" si="11"/>
        <v>1300</v>
      </c>
      <c r="I65" s="48">
        <f t="shared" si="6"/>
        <v>1300</v>
      </c>
      <c r="J65" s="48">
        <f t="shared" si="7"/>
        <v>0</v>
      </c>
      <c r="K65" s="48">
        <f t="shared" si="8"/>
        <v>1300</v>
      </c>
      <c r="L65" s="182" t="b">
        <f t="shared" si="2"/>
        <v>1</v>
      </c>
      <c r="M65" s="182" t="b">
        <f t="shared" si="3"/>
        <v>1</v>
      </c>
      <c r="N65" s="153"/>
      <c r="O65" s="153"/>
      <c r="P65" s="153"/>
      <c r="Q65" s="153"/>
      <c r="R65" s="153"/>
      <c r="S65" s="153"/>
    </row>
    <row r="66" spans="1:19" ht="30">
      <c r="A66" s="52"/>
      <c r="B66" s="52"/>
      <c r="C66" s="52"/>
      <c r="D66" s="46"/>
      <c r="E66" s="47" t="s">
        <v>581</v>
      </c>
      <c r="F66" s="48">
        <f t="shared" si="11"/>
        <v>2633.9</v>
      </c>
      <c r="G66" s="48">
        <f t="shared" si="11"/>
        <v>0</v>
      </c>
      <c r="H66" s="48">
        <f t="shared" si="11"/>
        <v>2633.9</v>
      </c>
      <c r="I66" s="48">
        <f t="shared" si="6"/>
        <v>2633.9</v>
      </c>
      <c r="J66" s="48">
        <f t="shared" si="7"/>
        <v>0</v>
      </c>
      <c r="K66" s="48">
        <f t="shared" si="8"/>
        <v>2633.9</v>
      </c>
      <c r="L66" s="182" t="b">
        <f t="shared" si="2"/>
        <v>1</v>
      </c>
      <c r="M66" s="182" t="b">
        <f t="shared" si="3"/>
        <v>1</v>
      </c>
      <c r="N66" s="153"/>
      <c r="O66" s="153"/>
      <c r="P66" s="153"/>
      <c r="Q66" s="153"/>
      <c r="R66" s="153"/>
      <c r="S66" s="153"/>
    </row>
    <row r="67" spans="1:19" ht="30">
      <c r="A67" s="52"/>
      <c r="B67" s="52"/>
      <c r="C67" s="52"/>
      <c r="D67" s="46"/>
      <c r="E67" s="47" t="s">
        <v>590</v>
      </c>
      <c r="F67" s="48">
        <f t="shared" si="11"/>
        <v>510</v>
      </c>
      <c r="G67" s="48">
        <f t="shared" si="11"/>
        <v>0</v>
      </c>
      <c r="H67" s="48">
        <f t="shared" si="11"/>
        <v>510</v>
      </c>
      <c r="I67" s="48">
        <f t="shared" si="6"/>
        <v>510</v>
      </c>
      <c r="J67" s="48">
        <f t="shared" si="7"/>
        <v>0</v>
      </c>
      <c r="K67" s="48">
        <f t="shared" si="8"/>
        <v>510</v>
      </c>
      <c r="L67" s="182" t="b">
        <f t="shared" si="2"/>
        <v>1</v>
      </c>
      <c r="M67" s="182" t="b">
        <f t="shared" si="3"/>
        <v>1</v>
      </c>
      <c r="N67" s="153"/>
      <c r="O67" s="153"/>
      <c r="P67" s="153"/>
      <c r="Q67" s="153"/>
      <c r="R67" s="153"/>
      <c r="S67" s="153"/>
    </row>
    <row r="68" spans="1:19" ht="30">
      <c r="A68" s="52"/>
      <c r="B68" s="52"/>
      <c r="C68" s="52"/>
      <c r="D68" s="46"/>
      <c r="E68" s="47" t="s">
        <v>580</v>
      </c>
      <c r="F68" s="48">
        <f t="shared" si="11"/>
        <v>100</v>
      </c>
      <c r="G68" s="48">
        <f t="shared" si="11"/>
        <v>0</v>
      </c>
      <c r="H68" s="48">
        <f t="shared" si="11"/>
        <v>100</v>
      </c>
      <c r="I68" s="48">
        <f t="shared" si="6"/>
        <v>100</v>
      </c>
      <c r="J68" s="48">
        <f t="shared" si="7"/>
        <v>0</v>
      </c>
      <c r="K68" s="48">
        <f t="shared" si="8"/>
        <v>100</v>
      </c>
      <c r="L68" s="182" t="b">
        <f t="shared" si="2"/>
        <v>1</v>
      </c>
      <c r="M68" s="182" t="b">
        <f t="shared" si="3"/>
        <v>1</v>
      </c>
      <c r="N68" s="153"/>
      <c r="O68" s="153"/>
      <c r="P68" s="153"/>
      <c r="Q68" s="153"/>
      <c r="R68" s="153"/>
      <c r="S68" s="153"/>
    </row>
    <row r="69" spans="1:19" ht="30">
      <c r="A69" s="52"/>
      <c r="B69" s="52"/>
      <c r="C69" s="52"/>
      <c r="D69" s="46"/>
      <c r="E69" s="47" t="s">
        <v>824</v>
      </c>
      <c r="F69" s="48">
        <f t="shared" si="11"/>
        <v>21933.600000000002</v>
      </c>
      <c r="G69" s="48">
        <f t="shared" si="11"/>
        <v>21494.9</v>
      </c>
      <c r="H69" s="48">
        <f t="shared" si="11"/>
        <v>438.7</v>
      </c>
      <c r="I69" s="48">
        <f t="shared" si="6"/>
        <v>21933.600000000002</v>
      </c>
      <c r="J69" s="48">
        <f t="shared" si="7"/>
        <v>21494.9</v>
      </c>
      <c r="K69" s="48">
        <f t="shared" si="8"/>
        <v>438.7</v>
      </c>
      <c r="L69" s="182" t="b">
        <f t="shared" si="2"/>
        <v>1</v>
      </c>
      <c r="M69" s="182" t="b">
        <f t="shared" si="3"/>
        <v>1</v>
      </c>
      <c r="N69" s="153"/>
      <c r="O69" s="153"/>
      <c r="P69" s="153"/>
      <c r="Q69" s="153"/>
      <c r="R69" s="153"/>
      <c r="S69" s="153"/>
    </row>
    <row r="70" spans="1:19" ht="30">
      <c r="A70" s="52"/>
      <c r="B70" s="52"/>
      <c r="C70" s="52"/>
      <c r="D70" s="46"/>
      <c r="E70" s="47" t="s">
        <v>823</v>
      </c>
      <c r="F70" s="48">
        <f t="shared" si="11"/>
        <v>8052.200000000001</v>
      </c>
      <c r="G70" s="48">
        <f t="shared" si="11"/>
        <v>7891.1</v>
      </c>
      <c r="H70" s="48">
        <f t="shared" si="11"/>
        <v>161.1</v>
      </c>
      <c r="I70" s="48">
        <f t="shared" si="6"/>
        <v>8052.200000000001</v>
      </c>
      <c r="J70" s="48">
        <f t="shared" si="7"/>
        <v>7891.1</v>
      </c>
      <c r="K70" s="48">
        <f t="shared" si="8"/>
        <v>161.1</v>
      </c>
      <c r="L70" s="182" t="b">
        <f t="shared" si="2"/>
        <v>1</v>
      </c>
      <c r="M70" s="182" t="b">
        <f t="shared" si="3"/>
        <v>1</v>
      </c>
      <c r="N70" s="153"/>
      <c r="O70" s="153"/>
      <c r="P70" s="153"/>
      <c r="Q70" s="153"/>
      <c r="R70" s="153"/>
      <c r="S70" s="153"/>
    </row>
    <row r="71" spans="1:19" ht="30">
      <c r="A71" s="52"/>
      <c r="B71" s="52"/>
      <c r="C71" s="52"/>
      <c r="D71" s="46"/>
      <c r="E71" s="47" t="s">
        <v>916</v>
      </c>
      <c r="F71" s="48">
        <f t="shared" si="11"/>
        <v>4500</v>
      </c>
      <c r="G71" s="48">
        <f t="shared" si="11"/>
        <v>0</v>
      </c>
      <c r="H71" s="48">
        <f t="shared" si="11"/>
        <v>4500</v>
      </c>
      <c r="I71" s="48">
        <f t="shared" si="6"/>
        <v>4500</v>
      </c>
      <c r="J71" s="48">
        <f t="shared" si="7"/>
        <v>0</v>
      </c>
      <c r="K71" s="48">
        <f t="shared" si="8"/>
        <v>4500</v>
      </c>
      <c r="L71" s="182" t="b">
        <f t="shared" si="2"/>
        <v>1</v>
      </c>
      <c r="M71" s="182" t="b">
        <f t="shared" si="3"/>
        <v>1</v>
      </c>
      <c r="N71" s="153"/>
      <c r="O71" s="153"/>
      <c r="P71" s="153"/>
      <c r="Q71" s="153"/>
      <c r="R71" s="153"/>
      <c r="S71" s="153"/>
    </row>
    <row r="72" spans="1:19" ht="30">
      <c r="A72" s="52"/>
      <c r="B72" s="52"/>
      <c r="C72" s="52"/>
      <c r="D72" s="46"/>
      <c r="E72" s="47" t="s">
        <v>447</v>
      </c>
      <c r="F72" s="48">
        <f aca="true" t="shared" si="12" ref="F72:H78">F479</f>
        <v>50</v>
      </c>
      <c r="G72" s="48">
        <f t="shared" si="12"/>
        <v>0</v>
      </c>
      <c r="H72" s="48">
        <f t="shared" si="12"/>
        <v>50</v>
      </c>
      <c r="I72" s="48">
        <f t="shared" si="6"/>
        <v>50</v>
      </c>
      <c r="J72" s="48">
        <f t="shared" si="7"/>
        <v>0</v>
      </c>
      <c r="K72" s="48">
        <f t="shared" si="8"/>
        <v>50</v>
      </c>
      <c r="L72" s="182" t="b">
        <f t="shared" si="2"/>
        <v>1</v>
      </c>
      <c r="M72" s="182" t="b">
        <f t="shared" si="3"/>
        <v>1</v>
      </c>
      <c r="N72" s="153"/>
      <c r="O72" s="153"/>
      <c r="P72" s="153"/>
      <c r="Q72" s="153"/>
      <c r="R72" s="153"/>
      <c r="S72" s="153"/>
    </row>
    <row r="73" spans="1:19" ht="30">
      <c r="A73" s="52"/>
      <c r="B73" s="52"/>
      <c r="C73" s="52"/>
      <c r="D73" s="46"/>
      <c r="E73" s="47" t="s">
        <v>867</v>
      </c>
      <c r="F73" s="48">
        <f t="shared" si="12"/>
        <v>109.3</v>
      </c>
      <c r="G73" s="48">
        <f t="shared" si="12"/>
        <v>0</v>
      </c>
      <c r="H73" s="48">
        <f t="shared" si="12"/>
        <v>109.3</v>
      </c>
      <c r="I73" s="48">
        <f t="shared" si="6"/>
        <v>109.3</v>
      </c>
      <c r="J73" s="48">
        <f t="shared" si="7"/>
        <v>0</v>
      </c>
      <c r="K73" s="48">
        <f t="shared" si="8"/>
        <v>109.3</v>
      </c>
      <c r="L73" s="182" t="b">
        <f t="shared" si="2"/>
        <v>1</v>
      </c>
      <c r="M73" s="182" t="b">
        <f t="shared" si="3"/>
        <v>1</v>
      </c>
      <c r="N73" s="153"/>
      <c r="O73" s="153"/>
      <c r="P73" s="153"/>
      <c r="Q73" s="153"/>
      <c r="R73" s="153"/>
      <c r="S73" s="153"/>
    </row>
    <row r="74" spans="1:19" ht="30">
      <c r="A74" s="52"/>
      <c r="B74" s="52"/>
      <c r="C74" s="52"/>
      <c r="D74" s="46"/>
      <c r="E74" s="47" t="s">
        <v>865</v>
      </c>
      <c r="F74" s="48">
        <f t="shared" si="12"/>
        <v>1757.6</v>
      </c>
      <c r="G74" s="48">
        <f t="shared" si="12"/>
        <v>0</v>
      </c>
      <c r="H74" s="48">
        <f t="shared" si="12"/>
        <v>1757.6</v>
      </c>
      <c r="I74" s="48">
        <f t="shared" si="6"/>
        <v>1757.6</v>
      </c>
      <c r="J74" s="48">
        <f t="shared" si="7"/>
        <v>0</v>
      </c>
      <c r="K74" s="48">
        <f t="shared" si="8"/>
        <v>1757.6</v>
      </c>
      <c r="L74" s="182" t="b">
        <f t="shared" si="2"/>
        <v>1</v>
      </c>
      <c r="M74" s="182" t="b">
        <f t="shared" si="3"/>
        <v>1</v>
      </c>
      <c r="N74" s="153"/>
      <c r="O74" s="153"/>
      <c r="P74" s="153"/>
      <c r="Q74" s="153"/>
      <c r="R74" s="153"/>
      <c r="S74" s="153"/>
    </row>
    <row r="75" spans="1:19" ht="30">
      <c r="A75" s="52"/>
      <c r="B75" s="52"/>
      <c r="C75" s="52"/>
      <c r="D75" s="46"/>
      <c r="E75" s="47" t="s">
        <v>863</v>
      </c>
      <c r="F75" s="48">
        <f t="shared" si="12"/>
        <v>3377.6</v>
      </c>
      <c r="G75" s="48">
        <f t="shared" si="12"/>
        <v>0</v>
      </c>
      <c r="H75" s="48">
        <f t="shared" si="12"/>
        <v>3377.6</v>
      </c>
      <c r="I75" s="48">
        <f t="shared" si="6"/>
        <v>3377.6</v>
      </c>
      <c r="J75" s="48">
        <f t="shared" si="7"/>
        <v>0</v>
      </c>
      <c r="K75" s="48">
        <f t="shared" si="8"/>
        <v>3377.6</v>
      </c>
      <c r="L75" s="182" t="b">
        <f t="shared" si="2"/>
        <v>1</v>
      </c>
      <c r="M75" s="182" t="b">
        <f t="shared" si="3"/>
        <v>1</v>
      </c>
      <c r="N75" s="153"/>
      <c r="O75" s="153"/>
      <c r="P75" s="153"/>
      <c r="Q75" s="153"/>
      <c r="R75" s="153"/>
      <c r="S75" s="153"/>
    </row>
    <row r="76" spans="1:19" ht="30">
      <c r="A76" s="52"/>
      <c r="B76" s="52"/>
      <c r="C76" s="52"/>
      <c r="D76" s="46"/>
      <c r="E76" s="47" t="s">
        <v>866</v>
      </c>
      <c r="F76" s="48">
        <f t="shared" si="12"/>
        <v>532.9</v>
      </c>
      <c r="G76" s="48">
        <f t="shared" si="12"/>
        <v>0</v>
      </c>
      <c r="H76" s="48">
        <f t="shared" si="12"/>
        <v>532.9</v>
      </c>
      <c r="I76" s="48">
        <f t="shared" si="6"/>
        <v>532.9</v>
      </c>
      <c r="J76" s="48">
        <f t="shared" si="7"/>
        <v>0</v>
      </c>
      <c r="K76" s="48">
        <f t="shared" si="8"/>
        <v>532.9</v>
      </c>
      <c r="L76" s="182" t="b">
        <f t="shared" si="2"/>
        <v>1</v>
      </c>
      <c r="M76" s="182" t="b">
        <f t="shared" si="3"/>
        <v>1</v>
      </c>
      <c r="N76" s="153"/>
      <c r="O76" s="153"/>
      <c r="P76" s="153"/>
      <c r="Q76" s="153"/>
      <c r="R76" s="153"/>
      <c r="S76" s="153"/>
    </row>
    <row r="77" spans="1:19" ht="30">
      <c r="A77" s="52"/>
      <c r="B77" s="52"/>
      <c r="C77" s="52"/>
      <c r="D77" s="46"/>
      <c r="E77" s="47" t="s">
        <v>864</v>
      </c>
      <c r="F77" s="48">
        <f t="shared" si="12"/>
        <v>15962.8</v>
      </c>
      <c r="G77" s="48">
        <f t="shared" si="12"/>
        <v>0</v>
      </c>
      <c r="H77" s="48">
        <f t="shared" si="12"/>
        <v>15962.8</v>
      </c>
      <c r="I77" s="48">
        <f t="shared" si="6"/>
        <v>15962.8</v>
      </c>
      <c r="J77" s="48">
        <f t="shared" si="7"/>
        <v>0</v>
      </c>
      <c r="K77" s="48">
        <f t="shared" si="8"/>
        <v>15962.8</v>
      </c>
      <c r="L77" s="182" t="b">
        <f t="shared" si="2"/>
        <v>1</v>
      </c>
      <c r="M77" s="182" t="b">
        <f t="shared" si="3"/>
        <v>1</v>
      </c>
      <c r="N77" s="153"/>
      <c r="O77" s="153"/>
      <c r="P77" s="153"/>
      <c r="Q77" s="153"/>
      <c r="R77" s="153"/>
      <c r="S77" s="153"/>
    </row>
    <row r="78" spans="1:19" ht="30">
      <c r="A78" s="52"/>
      <c r="B78" s="52"/>
      <c r="C78" s="52"/>
      <c r="D78" s="46"/>
      <c r="E78" s="47" t="s">
        <v>862</v>
      </c>
      <c r="F78" s="48">
        <f t="shared" si="12"/>
        <v>96749.1</v>
      </c>
      <c r="G78" s="48">
        <f t="shared" si="12"/>
        <v>0</v>
      </c>
      <c r="H78" s="48">
        <f t="shared" si="12"/>
        <v>96749.1</v>
      </c>
      <c r="I78" s="48">
        <f t="shared" si="6"/>
        <v>96749.1</v>
      </c>
      <c r="J78" s="48">
        <f t="shared" si="7"/>
        <v>0</v>
      </c>
      <c r="K78" s="48">
        <f t="shared" si="8"/>
        <v>96749.1</v>
      </c>
      <c r="L78" s="182" t="b">
        <f t="shared" si="2"/>
        <v>1</v>
      </c>
      <c r="M78" s="182" t="b">
        <f t="shared" si="3"/>
        <v>1</v>
      </c>
      <c r="N78" s="153"/>
      <c r="O78" s="153"/>
      <c r="P78" s="153"/>
      <c r="Q78" s="153"/>
      <c r="R78" s="153"/>
      <c r="S78" s="153"/>
    </row>
    <row r="79" spans="1:19" ht="30">
      <c r="A79" s="52"/>
      <c r="B79" s="52"/>
      <c r="C79" s="52"/>
      <c r="D79" s="46"/>
      <c r="E79" s="47" t="s">
        <v>860</v>
      </c>
      <c r="F79" s="48">
        <f>F489</f>
        <v>550</v>
      </c>
      <c r="G79" s="48">
        <f>G489</f>
        <v>0</v>
      </c>
      <c r="H79" s="48">
        <f>H489</f>
        <v>550</v>
      </c>
      <c r="I79" s="48">
        <f t="shared" si="6"/>
        <v>550</v>
      </c>
      <c r="J79" s="48">
        <f t="shared" si="7"/>
        <v>0</v>
      </c>
      <c r="K79" s="48">
        <f t="shared" si="8"/>
        <v>550</v>
      </c>
      <c r="L79" s="182" t="b">
        <f t="shared" si="2"/>
        <v>1</v>
      </c>
      <c r="M79" s="182" t="b">
        <f t="shared" si="3"/>
        <v>1</v>
      </c>
      <c r="N79" s="153"/>
      <c r="O79" s="153"/>
      <c r="P79" s="153"/>
      <c r="Q79" s="153"/>
      <c r="R79" s="153"/>
      <c r="S79" s="153"/>
    </row>
    <row r="80" spans="1:19" ht="30">
      <c r="A80" s="52"/>
      <c r="B80" s="52"/>
      <c r="C80" s="52"/>
      <c r="D80" s="46"/>
      <c r="E80" s="47" t="s">
        <v>859</v>
      </c>
      <c r="F80" s="48">
        <f aca="true" t="shared" si="13" ref="F80:H82">F561</f>
        <v>86400</v>
      </c>
      <c r="G80" s="48">
        <f t="shared" si="13"/>
        <v>0</v>
      </c>
      <c r="H80" s="48">
        <f t="shared" si="13"/>
        <v>86400</v>
      </c>
      <c r="I80" s="48">
        <f aca="true" t="shared" si="14" ref="I80:I118">F80</f>
        <v>86400</v>
      </c>
      <c r="J80" s="48">
        <f aca="true" t="shared" si="15" ref="J80:J118">G80</f>
        <v>0</v>
      </c>
      <c r="K80" s="48">
        <f aca="true" t="shared" si="16" ref="K80:K118">H80</f>
        <v>86400</v>
      </c>
      <c r="L80" s="182" t="b">
        <f t="shared" si="2"/>
        <v>1</v>
      </c>
      <c r="M80" s="182" t="b">
        <f t="shared" si="3"/>
        <v>1</v>
      </c>
      <c r="N80" s="153"/>
      <c r="O80" s="153"/>
      <c r="P80" s="153"/>
      <c r="Q80" s="153"/>
      <c r="R80" s="153"/>
      <c r="S80" s="153"/>
    </row>
    <row r="81" spans="1:19" ht="30">
      <c r="A81" s="52"/>
      <c r="B81" s="52"/>
      <c r="C81" s="52"/>
      <c r="D81" s="46"/>
      <c r="E81" s="47" t="s">
        <v>857</v>
      </c>
      <c r="F81" s="48">
        <f t="shared" si="13"/>
        <v>320</v>
      </c>
      <c r="G81" s="48">
        <f t="shared" si="13"/>
        <v>0</v>
      </c>
      <c r="H81" s="48">
        <f t="shared" si="13"/>
        <v>320</v>
      </c>
      <c r="I81" s="48">
        <f t="shared" si="14"/>
        <v>320</v>
      </c>
      <c r="J81" s="48">
        <f t="shared" si="15"/>
        <v>0</v>
      </c>
      <c r="K81" s="48">
        <f t="shared" si="16"/>
        <v>320</v>
      </c>
      <c r="L81" s="182" t="b">
        <f aca="true" t="shared" si="17" ref="L81:L139">G81+H81=F81</f>
        <v>1</v>
      </c>
      <c r="M81" s="182" t="b">
        <f aca="true" t="shared" si="18" ref="M81:M139">J81+K81=I81</f>
        <v>1</v>
      </c>
      <c r="N81" s="153"/>
      <c r="O81" s="153"/>
      <c r="P81" s="153"/>
      <c r="Q81" s="153"/>
      <c r="R81" s="153"/>
      <c r="S81" s="153"/>
    </row>
    <row r="82" spans="1:19" ht="30">
      <c r="A82" s="52"/>
      <c r="B82" s="52"/>
      <c r="C82" s="52"/>
      <c r="D82" s="46"/>
      <c r="E82" s="47" t="s">
        <v>858</v>
      </c>
      <c r="F82" s="48">
        <f t="shared" si="13"/>
        <v>6950</v>
      </c>
      <c r="G82" s="48">
        <f t="shared" si="13"/>
        <v>0</v>
      </c>
      <c r="H82" s="48">
        <f t="shared" si="13"/>
        <v>6950</v>
      </c>
      <c r="I82" s="48">
        <f t="shared" si="14"/>
        <v>6950</v>
      </c>
      <c r="J82" s="48">
        <f t="shared" si="15"/>
        <v>0</v>
      </c>
      <c r="K82" s="48">
        <f t="shared" si="16"/>
        <v>6950</v>
      </c>
      <c r="L82" s="182" t="b">
        <f t="shared" si="17"/>
        <v>1</v>
      </c>
      <c r="M82" s="182" t="b">
        <f t="shared" si="18"/>
        <v>1</v>
      </c>
      <c r="N82" s="153"/>
      <c r="O82" s="153"/>
      <c r="P82" s="153"/>
      <c r="Q82" s="153"/>
      <c r="R82" s="153"/>
      <c r="S82" s="153"/>
    </row>
    <row r="83" spans="1:19" ht="30">
      <c r="A83" s="52"/>
      <c r="B83" s="52"/>
      <c r="C83" s="52"/>
      <c r="D83" s="46"/>
      <c r="E83" s="47" t="s">
        <v>419</v>
      </c>
      <c r="F83" s="48">
        <f aca="true" t="shared" si="19" ref="F83:H84">F565</f>
        <v>3000</v>
      </c>
      <c r="G83" s="48">
        <f t="shared" si="19"/>
        <v>0</v>
      </c>
      <c r="H83" s="48">
        <f t="shared" si="19"/>
        <v>3000</v>
      </c>
      <c r="I83" s="48">
        <f t="shared" si="14"/>
        <v>3000</v>
      </c>
      <c r="J83" s="48">
        <f t="shared" si="15"/>
        <v>0</v>
      </c>
      <c r="K83" s="48">
        <f t="shared" si="16"/>
        <v>3000</v>
      </c>
      <c r="L83" s="182" t="b">
        <f t="shared" si="17"/>
        <v>1</v>
      </c>
      <c r="M83" s="182" t="b">
        <f t="shared" si="18"/>
        <v>1</v>
      </c>
      <c r="N83" s="153"/>
      <c r="O83" s="153"/>
      <c r="P83" s="153"/>
      <c r="Q83" s="153"/>
      <c r="R83" s="153"/>
      <c r="S83" s="153"/>
    </row>
    <row r="84" spans="1:19" ht="30">
      <c r="A84" s="52"/>
      <c r="B84" s="52"/>
      <c r="C84" s="52"/>
      <c r="D84" s="46"/>
      <c r="E84" s="47" t="s">
        <v>376</v>
      </c>
      <c r="F84" s="48">
        <f t="shared" si="19"/>
        <v>76500</v>
      </c>
      <c r="G84" s="48">
        <f t="shared" si="19"/>
        <v>0</v>
      </c>
      <c r="H84" s="48">
        <f t="shared" si="19"/>
        <v>76500</v>
      </c>
      <c r="I84" s="48">
        <f t="shared" si="14"/>
        <v>76500</v>
      </c>
      <c r="J84" s="48">
        <f t="shared" si="15"/>
        <v>0</v>
      </c>
      <c r="K84" s="48">
        <f t="shared" si="16"/>
        <v>76500</v>
      </c>
      <c r="L84" s="182" t="b">
        <f t="shared" si="17"/>
        <v>1</v>
      </c>
      <c r="M84" s="182" t="b">
        <f t="shared" si="18"/>
        <v>1</v>
      </c>
      <c r="N84" s="153"/>
      <c r="O84" s="153"/>
      <c r="P84" s="153"/>
      <c r="Q84" s="153"/>
      <c r="R84" s="153"/>
      <c r="S84" s="153"/>
    </row>
    <row r="85" spans="1:19" ht="30">
      <c r="A85" s="52"/>
      <c r="B85" s="52"/>
      <c r="C85" s="52"/>
      <c r="D85" s="46"/>
      <c r="E85" s="47" t="s">
        <v>272</v>
      </c>
      <c r="F85" s="48">
        <f aca="true" t="shared" si="20" ref="F85:H86">F611</f>
        <v>45660</v>
      </c>
      <c r="G85" s="48">
        <f t="shared" si="20"/>
        <v>0</v>
      </c>
      <c r="H85" s="48">
        <f t="shared" si="20"/>
        <v>45660</v>
      </c>
      <c r="I85" s="48">
        <f t="shared" si="14"/>
        <v>45660</v>
      </c>
      <c r="J85" s="48">
        <f t="shared" si="15"/>
        <v>0</v>
      </c>
      <c r="K85" s="48">
        <f t="shared" si="16"/>
        <v>45660</v>
      </c>
      <c r="L85" s="182" t="b">
        <f t="shared" si="17"/>
        <v>1</v>
      </c>
      <c r="M85" s="182" t="b">
        <f t="shared" si="18"/>
        <v>1</v>
      </c>
      <c r="N85" s="153"/>
      <c r="O85" s="153"/>
      <c r="P85" s="153"/>
      <c r="Q85" s="153"/>
      <c r="R85" s="153"/>
      <c r="S85" s="153"/>
    </row>
    <row r="86" spans="1:19" ht="30">
      <c r="A86" s="52"/>
      <c r="B86" s="52"/>
      <c r="C86" s="52"/>
      <c r="D86" s="46"/>
      <c r="E86" s="47" t="s">
        <v>855</v>
      </c>
      <c r="F86" s="48">
        <f t="shared" si="20"/>
        <v>2315</v>
      </c>
      <c r="G86" s="48">
        <f t="shared" si="20"/>
        <v>0</v>
      </c>
      <c r="H86" s="48">
        <f t="shared" si="20"/>
        <v>2315</v>
      </c>
      <c r="I86" s="48">
        <f t="shared" si="14"/>
        <v>2315</v>
      </c>
      <c r="J86" s="48">
        <f t="shared" si="15"/>
        <v>0</v>
      </c>
      <c r="K86" s="48">
        <f t="shared" si="16"/>
        <v>2315</v>
      </c>
      <c r="L86" s="182" t="b">
        <f t="shared" si="17"/>
        <v>1</v>
      </c>
      <c r="M86" s="182" t="b">
        <f t="shared" si="18"/>
        <v>1</v>
      </c>
      <c r="N86" s="153"/>
      <c r="O86" s="153"/>
      <c r="P86" s="153"/>
      <c r="Q86" s="153"/>
      <c r="R86" s="153"/>
      <c r="S86" s="153"/>
    </row>
    <row r="87" spans="1:19" ht="30">
      <c r="A87" s="52"/>
      <c r="B87" s="52"/>
      <c r="C87" s="52"/>
      <c r="D87" s="46"/>
      <c r="E87" s="47" t="s">
        <v>105</v>
      </c>
      <c r="F87" s="48">
        <f aca="true" t="shared" si="21" ref="F87:H90">F614</f>
        <v>937</v>
      </c>
      <c r="G87" s="48">
        <f t="shared" si="21"/>
        <v>0</v>
      </c>
      <c r="H87" s="48">
        <f t="shared" si="21"/>
        <v>937</v>
      </c>
      <c r="I87" s="48">
        <f t="shared" si="14"/>
        <v>937</v>
      </c>
      <c r="J87" s="48">
        <f t="shared" si="15"/>
        <v>0</v>
      </c>
      <c r="K87" s="48">
        <f t="shared" si="16"/>
        <v>937</v>
      </c>
      <c r="L87" s="182" t="b">
        <f t="shared" si="17"/>
        <v>1</v>
      </c>
      <c r="M87" s="182" t="b">
        <f t="shared" si="18"/>
        <v>1</v>
      </c>
      <c r="N87" s="153"/>
      <c r="O87" s="153"/>
      <c r="P87" s="153"/>
      <c r="Q87" s="153"/>
      <c r="R87" s="153"/>
      <c r="S87" s="153"/>
    </row>
    <row r="88" spans="1:19" ht="30">
      <c r="A88" s="52"/>
      <c r="B88" s="52"/>
      <c r="C88" s="52"/>
      <c r="D88" s="46"/>
      <c r="E88" s="47" t="s">
        <v>270</v>
      </c>
      <c r="F88" s="48">
        <f t="shared" si="21"/>
        <v>10893</v>
      </c>
      <c r="G88" s="48">
        <f t="shared" si="21"/>
        <v>10893</v>
      </c>
      <c r="H88" s="48">
        <f t="shared" si="21"/>
        <v>0</v>
      </c>
      <c r="I88" s="48">
        <f t="shared" si="14"/>
        <v>10893</v>
      </c>
      <c r="J88" s="48">
        <f t="shared" si="15"/>
        <v>10893</v>
      </c>
      <c r="K88" s="48">
        <f t="shared" si="16"/>
        <v>0</v>
      </c>
      <c r="L88" s="182" t="b">
        <f t="shared" si="17"/>
        <v>1</v>
      </c>
      <c r="M88" s="182" t="b">
        <f t="shared" si="18"/>
        <v>1</v>
      </c>
      <c r="N88" s="153"/>
      <c r="O88" s="153"/>
      <c r="P88" s="153"/>
      <c r="Q88" s="153"/>
      <c r="R88" s="153"/>
      <c r="S88" s="153"/>
    </row>
    <row r="89" spans="1:19" ht="30">
      <c r="A89" s="52"/>
      <c r="B89" s="52"/>
      <c r="C89" s="52"/>
      <c r="D89" s="46"/>
      <c r="E89" s="47" t="s">
        <v>271</v>
      </c>
      <c r="F89" s="48">
        <f t="shared" si="21"/>
        <v>4928.4</v>
      </c>
      <c r="G89" s="48">
        <f t="shared" si="21"/>
        <v>4928.4</v>
      </c>
      <c r="H89" s="48">
        <f t="shared" si="21"/>
        <v>0</v>
      </c>
      <c r="I89" s="48">
        <f t="shared" si="14"/>
        <v>4928.4</v>
      </c>
      <c r="J89" s="48">
        <f t="shared" si="15"/>
        <v>4928.4</v>
      </c>
      <c r="K89" s="48">
        <f t="shared" si="16"/>
        <v>0</v>
      </c>
      <c r="L89" s="182" t="b">
        <f t="shared" si="17"/>
        <v>1</v>
      </c>
      <c r="M89" s="182" t="b">
        <f t="shared" si="18"/>
        <v>1</v>
      </c>
      <c r="N89" s="153"/>
      <c r="O89" s="153"/>
      <c r="P89" s="153"/>
      <c r="Q89" s="153"/>
      <c r="R89" s="153"/>
      <c r="S89" s="153"/>
    </row>
    <row r="90" spans="1:19" ht="30">
      <c r="A90" s="52"/>
      <c r="B90" s="52"/>
      <c r="C90" s="52"/>
      <c r="D90" s="46"/>
      <c r="E90" s="47" t="s">
        <v>104</v>
      </c>
      <c r="F90" s="48">
        <f t="shared" si="21"/>
        <v>953</v>
      </c>
      <c r="G90" s="48">
        <f t="shared" si="21"/>
        <v>0</v>
      </c>
      <c r="H90" s="48">
        <f t="shared" si="21"/>
        <v>953</v>
      </c>
      <c r="I90" s="48">
        <f t="shared" si="14"/>
        <v>953</v>
      </c>
      <c r="J90" s="48">
        <f t="shared" si="15"/>
        <v>0</v>
      </c>
      <c r="K90" s="48">
        <f t="shared" si="16"/>
        <v>953</v>
      </c>
      <c r="L90" s="182" t="b">
        <f t="shared" si="17"/>
        <v>1</v>
      </c>
      <c r="M90" s="182" t="b">
        <f t="shared" si="18"/>
        <v>1</v>
      </c>
      <c r="N90" s="153"/>
      <c r="O90" s="153"/>
      <c r="P90" s="153"/>
      <c r="Q90" s="153"/>
      <c r="R90" s="153"/>
      <c r="S90" s="153"/>
    </row>
    <row r="91" spans="1:19" ht="30">
      <c r="A91" s="52"/>
      <c r="B91" s="52"/>
      <c r="C91" s="52"/>
      <c r="D91" s="46"/>
      <c r="E91" s="47" t="s">
        <v>103</v>
      </c>
      <c r="F91" s="48">
        <f aca="true" t="shared" si="22" ref="F91:H97">F633</f>
        <v>5154</v>
      </c>
      <c r="G91" s="48">
        <f t="shared" si="22"/>
        <v>0</v>
      </c>
      <c r="H91" s="48">
        <f t="shared" si="22"/>
        <v>5154</v>
      </c>
      <c r="I91" s="48">
        <f t="shared" si="14"/>
        <v>5154</v>
      </c>
      <c r="J91" s="48">
        <f t="shared" si="15"/>
        <v>0</v>
      </c>
      <c r="K91" s="48">
        <f t="shared" si="16"/>
        <v>5154</v>
      </c>
      <c r="L91" s="182" t="b">
        <f t="shared" si="17"/>
        <v>1</v>
      </c>
      <c r="M91" s="182" t="b">
        <f t="shared" si="18"/>
        <v>1</v>
      </c>
      <c r="N91" s="153"/>
      <c r="O91" s="153"/>
      <c r="P91" s="153"/>
      <c r="Q91" s="153"/>
      <c r="R91" s="153"/>
      <c r="S91" s="153"/>
    </row>
    <row r="92" spans="1:19" ht="30">
      <c r="A92" s="52"/>
      <c r="B92" s="52"/>
      <c r="C92" s="52"/>
      <c r="D92" s="46"/>
      <c r="E92" s="47" t="s">
        <v>102</v>
      </c>
      <c r="F92" s="48">
        <f t="shared" si="22"/>
        <v>1200</v>
      </c>
      <c r="G92" s="48">
        <f t="shared" si="22"/>
        <v>0</v>
      </c>
      <c r="H92" s="48">
        <f t="shared" si="22"/>
        <v>1200</v>
      </c>
      <c r="I92" s="48">
        <f t="shared" si="14"/>
        <v>1200</v>
      </c>
      <c r="J92" s="48">
        <f t="shared" si="15"/>
        <v>0</v>
      </c>
      <c r="K92" s="48">
        <f t="shared" si="16"/>
        <v>1200</v>
      </c>
      <c r="L92" s="182" t="b">
        <f t="shared" si="17"/>
        <v>1</v>
      </c>
      <c r="M92" s="182" t="b">
        <f t="shared" si="18"/>
        <v>1</v>
      </c>
      <c r="N92" s="153"/>
      <c r="O92" s="153"/>
      <c r="P92" s="153"/>
      <c r="Q92" s="153"/>
      <c r="R92" s="153"/>
      <c r="S92" s="153"/>
    </row>
    <row r="93" spans="1:19" ht="30">
      <c r="A93" s="52"/>
      <c r="B93" s="52"/>
      <c r="C93" s="52"/>
      <c r="D93" s="46"/>
      <c r="E93" s="47" t="s">
        <v>101</v>
      </c>
      <c r="F93" s="48">
        <f t="shared" si="22"/>
        <v>5550</v>
      </c>
      <c r="G93" s="48">
        <f t="shared" si="22"/>
        <v>0</v>
      </c>
      <c r="H93" s="48">
        <f t="shared" si="22"/>
        <v>5550</v>
      </c>
      <c r="I93" s="48">
        <f t="shared" si="14"/>
        <v>5550</v>
      </c>
      <c r="J93" s="48">
        <f t="shared" si="15"/>
        <v>0</v>
      </c>
      <c r="K93" s="48">
        <f t="shared" si="16"/>
        <v>5550</v>
      </c>
      <c r="L93" s="182" t="b">
        <f t="shared" si="17"/>
        <v>1</v>
      </c>
      <c r="M93" s="182" t="b">
        <f t="shared" si="18"/>
        <v>1</v>
      </c>
      <c r="N93" s="153"/>
      <c r="O93" s="153"/>
      <c r="P93" s="153"/>
      <c r="Q93" s="153"/>
      <c r="R93" s="153"/>
      <c r="S93" s="153"/>
    </row>
    <row r="94" spans="1:19" ht="30">
      <c r="A94" s="52"/>
      <c r="B94" s="52"/>
      <c r="C94" s="52"/>
      <c r="D94" s="46"/>
      <c r="E94" s="47" t="s">
        <v>99</v>
      </c>
      <c r="F94" s="48">
        <f t="shared" si="22"/>
        <v>485.5</v>
      </c>
      <c r="G94" s="48">
        <f t="shared" si="22"/>
        <v>0</v>
      </c>
      <c r="H94" s="48">
        <f t="shared" si="22"/>
        <v>485.5</v>
      </c>
      <c r="I94" s="48">
        <f t="shared" si="14"/>
        <v>485.5</v>
      </c>
      <c r="J94" s="48">
        <f t="shared" si="15"/>
        <v>0</v>
      </c>
      <c r="K94" s="48">
        <f t="shared" si="16"/>
        <v>485.5</v>
      </c>
      <c r="L94" s="182" t="b">
        <f t="shared" si="17"/>
        <v>1</v>
      </c>
      <c r="M94" s="182" t="b">
        <f t="shared" si="18"/>
        <v>1</v>
      </c>
      <c r="N94" s="153"/>
      <c r="O94" s="153"/>
      <c r="P94" s="153"/>
      <c r="Q94" s="153"/>
      <c r="R94" s="153"/>
      <c r="S94" s="153"/>
    </row>
    <row r="95" spans="1:19" ht="30">
      <c r="A95" s="52"/>
      <c r="B95" s="52"/>
      <c r="C95" s="52"/>
      <c r="D95" s="46"/>
      <c r="E95" s="47" t="s">
        <v>839</v>
      </c>
      <c r="F95" s="48">
        <f t="shared" si="22"/>
        <v>3300</v>
      </c>
      <c r="G95" s="48">
        <f t="shared" si="22"/>
        <v>0</v>
      </c>
      <c r="H95" s="48">
        <f t="shared" si="22"/>
        <v>3300</v>
      </c>
      <c r="I95" s="48">
        <f t="shared" si="14"/>
        <v>3300</v>
      </c>
      <c r="J95" s="48">
        <f t="shared" si="15"/>
        <v>0</v>
      </c>
      <c r="K95" s="48">
        <f t="shared" si="16"/>
        <v>3300</v>
      </c>
      <c r="L95" s="182" t="b">
        <f t="shared" si="17"/>
        <v>1</v>
      </c>
      <c r="M95" s="182" t="b">
        <f t="shared" si="18"/>
        <v>1</v>
      </c>
      <c r="N95" s="153"/>
      <c r="O95" s="153"/>
      <c r="P95" s="153"/>
      <c r="Q95" s="153"/>
      <c r="R95" s="153"/>
      <c r="S95" s="153"/>
    </row>
    <row r="96" spans="1:19" ht="30">
      <c r="A96" s="52"/>
      <c r="B96" s="52"/>
      <c r="C96" s="52"/>
      <c r="D96" s="46"/>
      <c r="E96" s="47" t="s">
        <v>100</v>
      </c>
      <c r="F96" s="48">
        <f t="shared" si="22"/>
        <v>6110</v>
      </c>
      <c r="G96" s="48">
        <f t="shared" si="22"/>
        <v>0</v>
      </c>
      <c r="H96" s="48">
        <f t="shared" si="22"/>
        <v>6110</v>
      </c>
      <c r="I96" s="48">
        <f t="shared" si="14"/>
        <v>6110</v>
      </c>
      <c r="J96" s="48">
        <f t="shared" si="15"/>
        <v>0</v>
      </c>
      <c r="K96" s="48">
        <f t="shared" si="16"/>
        <v>6110</v>
      </c>
      <c r="L96" s="182" t="b">
        <f t="shared" si="17"/>
        <v>1</v>
      </c>
      <c r="M96" s="182" t="b">
        <f t="shared" si="18"/>
        <v>1</v>
      </c>
      <c r="N96" s="153"/>
      <c r="O96" s="153"/>
      <c r="P96" s="153"/>
      <c r="Q96" s="153"/>
      <c r="R96" s="153"/>
      <c r="S96" s="153"/>
    </row>
    <row r="97" spans="1:19" ht="30">
      <c r="A97" s="52"/>
      <c r="B97" s="52"/>
      <c r="C97" s="52"/>
      <c r="D97" s="46"/>
      <c r="E97" s="47" t="s">
        <v>490</v>
      </c>
      <c r="F97" s="48">
        <f t="shared" si="22"/>
        <v>114.5</v>
      </c>
      <c r="G97" s="48">
        <f t="shared" si="22"/>
        <v>0</v>
      </c>
      <c r="H97" s="48">
        <f t="shared" si="22"/>
        <v>114.5</v>
      </c>
      <c r="I97" s="48">
        <f t="shared" si="14"/>
        <v>114.5</v>
      </c>
      <c r="J97" s="48">
        <f t="shared" si="15"/>
        <v>0</v>
      </c>
      <c r="K97" s="48">
        <f t="shared" si="16"/>
        <v>114.5</v>
      </c>
      <c r="L97" s="182" t="b">
        <f t="shared" si="17"/>
        <v>1</v>
      </c>
      <c r="M97" s="182" t="b">
        <f t="shared" si="18"/>
        <v>1</v>
      </c>
      <c r="N97" s="153"/>
      <c r="O97" s="153"/>
      <c r="P97" s="153"/>
      <c r="Q97" s="153"/>
      <c r="R97" s="153"/>
      <c r="S97" s="153"/>
    </row>
    <row r="98" spans="1:19" ht="30">
      <c r="A98" s="52"/>
      <c r="B98" s="52"/>
      <c r="C98" s="52"/>
      <c r="D98" s="46"/>
      <c r="E98" s="47" t="s">
        <v>98</v>
      </c>
      <c r="F98" s="48">
        <f aca="true" t="shared" si="23" ref="F98:H100">F641</f>
        <v>300</v>
      </c>
      <c r="G98" s="48">
        <f t="shared" si="23"/>
        <v>0</v>
      </c>
      <c r="H98" s="48">
        <f t="shared" si="23"/>
        <v>300</v>
      </c>
      <c r="I98" s="48">
        <f t="shared" si="14"/>
        <v>300</v>
      </c>
      <c r="J98" s="48">
        <f t="shared" si="15"/>
        <v>0</v>
      </c>
      <c r="K98" s="48">
        <f t="shared" si="16"/>
        <v>300</v>
      </c>
      <c r="L98" s="182" t="b">
        <f t="shared" si="17"/>
        <v>1</v>
      </c>
      <c r="M98" s="182" t="b">
        <f t="shared" si="18"/>
        <v>1</v>
      </c>
      <c r="N98" s="153"/>
      <c r="O98" s="153"/>
      <c r="P98" s="153"/>
      <c r="Q98" s="153"/>
      <c r="R98" s="153"/>
      <c r="S98" s="153"/>
    </row>
    <row r="99" spans="1:19" ht="30">
      <c r="A99" s="52"/>
      <c r="B99" s="52"/>
      <c r="C99" s="52"/>
      <c r="D99" s="46"/>
      <c r="E99" s="47" t="s">
        <v>491</v>
      </c>
      <c r="F99" s="48">
        <f t="shared" si="23"/>
        <v>2800</v>
      </c>
      <c r="G99" s="48">
        <f t="shared" si="23"/>
        <v>2744</v>
      </c>
      <c r="H99" s="48">
        <f t="shared" si="23"/>
        <v>56</v>
      </c>
      <c r="I99" s="48">
        <f t="shared" si="14"/>
        <v>2800</v>
      </c>
      <c r="J99" s="48">
        <f t="shared" si="15"/>
        <v>2744</v>
      </c>
      <c r="K99" s="48">
        <f t="shared" si="16"/>
        <v>56</v>
      </c>
      <c r="L99" s="182" t="b">
        <f t="shared" si="17"/>
        <v>1</v>
      </c>
      <c r="M99" s="182" t="b">
        <f t="shared" si="18"/>
        <v>1</v>
      </c>
      <c r="N99" s="153"/>
      <c r="O99" s="153"/>
      <c r="P99" s="153"/>
      <c r="Q99" s="153"/>
      <c r="R99" s="153"/>
      <c r="S99" s="153"/>
    </row>
    <row r="100" spans="1:19" ht="30">
      <c r="A100" s="52"/>
      <c r="B100" s="52"/>
      <c r="C100" s="52"/>
      <c r="D100" s="46"/>
      <c r="E100" s="47" t="s">
        <v>898</v>
      </c>
      <c r="F100" s="48">
        <f t="shared" si="23"/>
        <v>6235.5</v>
      </c>
      <c r="G100" s="48">
        <f t="shared" si="23"/>
        <v>6110.7</v>
      </c>
      <c r="H100" s="48">
        <f t="shared" si="23"/>
        <v>124.8</v>
      </c>
      <c r="I100" s="48">
        <f t="shared" si="14"/>
        <v>6235.5</v>
      </c>
      <c r="J100" s="48">
        <f t="shared" si="15"/>
        <v>6110.7</v>
      </c>
      <c r="K100" s="48">
        <f t="shared" si="16"/>
        <v>124.8</v>
      </c>
      <c r="L100" s="182" t="b">
        <f t="shared" si="17"/>
        <v>1</v>
      </c>
      <c r="M100" s="182" t="b">
        <f t="shared" si="18"/>
        <v>1</v>
      </c>
      <c r="N100" s="153"/>
      <c r="O100" s="153"/>
      <c r="P100" s="153"/>
      <c r="Q100" s="153"/>
      <c r="R100" s="153"/>
      <c r="S100" s="153"/>
    </row>
    <row r="101" spans="1:19" ht="30">
      <c r="A101" s="52"/>
      <c r="B101" s="52"/>
      <c r="C101" s="52"/>
      <c r="D101" s="46"/>
      <c r="E101" s="71" t="s">
        <v>65</v>
      </c>
      <c r="F101" s="48">
        <f>F724</f>
        <v>954000</v>
      </c>
      <c r="G101" s="48">
        <f>G724</f>
        <v>0</v>
      </c>
      <c r="H101" s="48">
        <f>H724</f>
        <v>954000</v>
      </c>
      <c r="I101" s="48">
        <f t="shared" si="14"/>
        <v>954000</v>
      </c>
      <c r="J101" s="48">
        <f t="shared" si="15"/>
        <v>0</v>
      </c>
      <c r="K101" s="48">
        <f t="shared" si="16"/>
        <v>954000</v>
      </c>
      <c r="L101" s="182" t="b">
        <f t="shared" si="17"/>
        <v>1</v>
      </c>
      <c r="M101" s="182" t="b">
        <f t="shared" si="18"/>
        <v>1</v>
      </c>
      <c r="N101" s="153"/>
      <c r="O101" s="153"/>
      <c r="P101" s="153"/>
      <c r="Q101" s="153"/>
      <c r="R101" s="153"/>
      <c r="S101" s="153"/>
    </row>
    <row r="102" spans="1:19" ht="30">
      <c r="A102" s="52"/>
      <c r="B102" s="52"/>
      <c r="C102" s="52"/>
      <c r="D102" s="46"/>
      <c r="E102" s="71" t="s">
        <v>64</v>
      </c>
      <c r="F102" s="48">
        <f aca="true" t="shared" si="24" ref="F102:H117">F725</f>
        <v>300650</v>
      </c>
      <c r="G102" s="48">
        <f t="shared" si="24"/>
        <v>0</v>
      </c>
      <c r="H102" s="48">
        <f t="shared" si="24"/>
        <v>300650</v>
      </c>
      <c r="I102" s="48">
        <f t="shared" si="14"/>
        <v>300650</v>
      </c>
      <c r="J102" s="48">
        <f t="shared" si="15"/>
        <v>0</v>
      </c>
      <c r="K102" s="48">
        <f t="shared" si="16"/>
        <v>300650</v>
      </c>
      <c r="L102" s="182" t="b">
        <f t="shared" si="17"/>
        <v>1</v>
      </c>
      <c r="M102" s="182" t="b">
        <f t="shared" si="18"/>
        <v>1</v>
      </c>
      <c r="N102" s="153"/>
      <c r="O102" s="153"/>
      <c r="P102" s="153"/>
      <c r="Q102" s="153"/>
      <c r="R102" s="153"/>
      <c r="S102" s="153"/>
    </row>
    <row r="103" spans="1:19" ht="30">
      <c r="A103" s="52"/>
      <c r="B103" s="52"/>
      <c r="C103" s="52"/>
      <c r="D103" s="46"/>
      <c r="E103" s="71" t="s">
        <v>63</v>
      </c>
      <c r="F103" s="48">
        <f t="shared" si="24"/>
        <v>250</v>
      </c>
      <c r="G103" s="48">
        <f t="shared" si="24"/>
        <v>0</v>
      </c>
      <c r="H103" s="48">
        <f t="shared" si="24"/>
        <v>250</v>
      </c>
      <c r="I103" s="48">
        <f t="shared" si="14"/>
        <v>250</v>
      </c>
      <c r="J103" s="48">
        <f t="shared" si="15"/>
        <v>0</v>
      </c>
      <c r="K103" s="48">
        <f t="shared" si="16"/>
        <v>250</v>
      </c>
      <c r="L103" s="182" t="b">
        <f t="shared" si="17"/>
        <v>1</v>
      </c>
      <c r="M103" s="182" t="b">
        <f t="shared" si="18"/>
        <v>1</v>
      </c>
      <c r="N103" s="153"/>
      <c r="O103" s="153"/>
      <c r="P103" s="153"/>
      <c r="Q103" s="153"/>
      <c r="R103" s="153"/>
      <c r="S103" s="153"/>
    </row>
    <row r="104" spans="1:19" ht="30">
      <c r="A104" s="52"/>
      <c r="B104" s="52"/>
      <c r="C104" s="52"/>
      <c r="D104" s="46"/>
      <c r="E104" s="71" t="s">
        <v>62</v>
      </c>
      <c r="F104" s="48">
        <f t="shared" si="24"/>
        <v>52000</v>
      </c>
      <c r="G104" s="48">
        <f t="shared" si="24"/>
        <v>0</v>
      </c>
      <c r="H104" s="48">
        <f t="shared" si="24"/>
        <v>52000</v>
      </c>
      <c r="I104" s="48">
        <f t="shared" si="14"/>
        <v>52000</v>
      </c>
      <c r="J104" s="48">
        <f t="shared" si="15"/>
        <v>0</v>
      </c>
      <c r="K104" s="48">
        <f t="shared" si="16"/>
        <v>52000</v>
      </c>
      <c r="L104" s="182" t="b">
        <f t="shared" si="17"/>
        <v>1</v>
      </c>
      <c r="M104" s="182" t="b">
        <f t="shared" si="18"/>
        <v>1</v>
      </c>
      <c r="N104" s="153"/>
      <c r="O104" s="153"/>
      <c r="P104" s="153"/>
      <c r="Q104" s="153"/>
      <c r="R104" s="153"/>
      <c r="S104" s="153"/>
    </row>
    <row r="105" spans="1:19" ht="30">
      <c r="A105" s="52"/>
      <c r="B105" s="52"/>
      <c r="C105" s="52"/>
      <c r="D105" s="46"/>
      <c r="E105" s="71" t="s">
        <v>61</v>
      </c>
      <c r="F105" s="48">
        <f t="shared" si="24"/>
        <v>28000</v>
      </c>
      <c r="G105" s="48">
        <f t="shared" si="24"/>
        <v>0</v>
      </c>
      <c r="H105" s="48">
        <f t="shared" si="24"/>
        <v>28000</v>
      </c>
      <c r="I105" s="48">
        <f t="shared" si="14"/>
        <v>28000</v>
      </c>
      <c r="J105" s="48">
        <f t="shared" si="15"/>
        <v>0</v>
      </c>
      <c r="K105" s="48">
        <f t="shared" si="16"/>
        <v>28000</v>
      </c>
      <c r="L105" s="182" t="b">
        <f t="shared" si="17"/>
        <v>1</v>
      </c>
      <c r="M105" s="182" t="b">
        <f t="shared" si="18"/>
        <v>1</v>
      </c>
      <c r="N105" s="153"/>
      <c r="O105" s="153"/>
      <c r="P105" s="153"/>
      <c r="Q105" s="153"/>
      <c r="R105" s="153"/>
      <c r="S105" s="153"/>
    </row>
    <row r="106" spans="1:19" ht="30">
      <c r="A106" s="52"/>
      <c r="B106" s="52"/>
      <c r="C106" s="52"/>
      <c r="D106" s="46"/>
      <c r="E106" s="71" t="s">
        <v>60</v>
      </c>
      <c r="F106" s="48">
        <f t="shared" si="24"/>
        <v>2362237.1</v>
      </c>
      <c r="G106" s="48">
        <f t="shared" si="24"/>
        <v>0</v>
      </c>
      <c r="H106" s="48">
        <f t="shared" si="24"/>
        <v>2362237.1</v>
      </c>
      <c r="I106" s="48">
        <f t="shared" si="14"/>
        <v>2362237.1</v>
      </c>
      <c r="J106" s="48">
        <f t="shared" si="15"/>
        <v>0</v>
      </c>
      <c r="K106" s="48">
        <f t="shared" si="16"/>
        <v>2362237.1</v>
      </c>
      <c r="L106" s="182" t="b">
        <f t="shared" si="17"/>
        <v>1</v>
      </c>
      <c r="M106" s="182" t="b">
        <f t="shared" si="18"/>
        <v>1</v>
      </c>
      <c r="N106" s="153"/>
      <c r="O106" s="153"/>
      <c r="P106" s="153"/>
      <c r="Q106" s="153"/>
      <c r="R106" s="153"/>
      <c r="S106" s="153"/>
    </row>
    <row r="107" spans="1:19" ht="30">
      <c r="A107" s="52"/>
      <c r="B107" s="52"/>
      <c r="C107" s="52"/>
      <c r="D107" s="46"/>
      <c r="E107" s="71" t="s">
        <v>59</v>
      </c>
      <c r="F107" s="48">
        <f t="shared" si="24"/>
        <v>185653.3</v>
      </c>
      <c r="G107" s="48">
        <f t="shared" si="24"/>
        <v>0</v>
      </c>
      <c r="H107" s="48">
        <f t="shared" si="24"/>
        <v>185653.3</v>
      </c>
      <c r="I107" s="48">
        <f t="shared" si="14"/>
        <v>185653.3</v>
      </c>
      <c r="J107" s="48">
        <f t="shared" si="15"/>
        <v>0</v>
      </c>
      <c r="K107" s="48">
        <f t="shared" si="16"/>
        <v>185653.3</v>
      </c>
      <c r="L107" s="182" t="b">
        <f t="shared" si="17"/>
        <v>1</v>
      </c>
      <c r="M107" s="182" t="b">
        <f t="shared" si="18"/>
        <v>1</v>
      </c>
      <c r="N107" s="153"/>
      <c r="O107" s="153"/>
      <c r="P107" s="153"/>
      <c r="Q107" s="153"/>
      <c r="R107" s="153"/>
      <c r="S107" s="153"/>
    </row>
    <row r="108" spans="1:19" ht="30">
      <c r="A108" s="52"/>
      <c r="B108" s="52"/>
      <c r="C108" s="52"/>
      <c r="D108" s="46"/>
      <c r="E108" s="71" t="s">
        <v>58</v>
      </c>
      <c r="F108" s="48">
        <f t="shared" si="24"/>
        <v>28064.4</v>
      </c>
      <c r="G108" s="48">
        <f t="shared" si="24"/>
        <v>0</v>
      </c>
      <c r="H108" s="48">
        <f t="shared" si="24"/>
        <v>28064.4</v>
      </c>
      <c r="I108" s="48">
        <f t="shared" si="14"/>
        <v>28064.4</v>
      </c>
      <c r="J108" s="48">
        <f t="shared" si="15"/>
        <v>0</v>
      </c>
      <c r="K108" s="48">
        <f t="shared" si="16"/>
        <v>28064.4</v>
      </c>
      <c r="L108" s="182" t="b">
        <f t="shared" si="17"/>
        <v>1</v>
      </c>
      <c r="M108" s="182" t="b">
        <f t="shared" si="18"/>
        <v>1</v>
      </c>
      <c r="N108" s="153"/>
      <c r="O108" s="153"/>
      <c r="P108" s="153"/>
      <c r="Q108" s="153"/>
      <c r="R108" s="153"/>
      <c r="S108" s="153"/>
    </row>
    <row r="109" spans="1:19" ht="30">
      <c r="A109" s="52"/>
      <c r="B109" s="52"/>
      <c r="C109" s="52"/>
      <c r="D109" s="46"/>
      <c r="E109" s="71" t="s">
        <v>57</v>
      </c>
      <c r="F109" s="48">
        <f t="shared" si="24"/>
        <v>58699.5</v>
      </c>
      <c r="G109" s="48">
        <f t="shared" si="24"/>
        <v>0</v>
      </c>
      <c r="H109" s="48">
        <f t="shared" si="24"/>
        <v>58699.5</v>
      </c>
      <c r="I109" s="48">
        <f t="shared" si="14"/>
        <v>58699.5</v>
      </c>
      <c r="J109" s="48">
        <f t="shared" si="15"/>
        <v>0</v>
      </c>
      <c r="K109" s="48">
        <f t="shared" si="16"/>
        <v>58699.5</v>
      </c>
      <c r="L109" s="182" t="b">
        <f t="shared" si="17"/>
        <v>1</v>
      </c>
      <c r="M109" s="182" t="b">
        <f t="shared" si="18"/>
        <v>1</v>
      </c>
      <c r="N109" s="153"/>
      <c r="O109" s="153"/>
      <c r="P109" s="153"/>
      <c r="Q109" s="153"/>
      <c r="R109" s="153"/>
      <c r="S109" s="153"/>
    </row>
    <row r="110" spans="1:19" ht="30">
      <c r="A110" s="52"/>
      <c r="B110" s="52"/>
      <c r="C110" s="52"/>
      <c r="D110" s="46"/>
      <c r="E110" s="71" t="s">
        <v>56</v>
      </c>
      <c r="F110" s="48">
        <f t="shared" si="24"/>
        <v>302680.2</v>
      </c>
      <c r="G110" s="48">
        <f t="shared" si="24"/>
        <v>0</v>
      </c>
      <c r="H110" s="48">
        <f t="shared" si="24"/>
        <v>302680.2</v>
      </c>
      <c r="I110" s="48">
        <f t="shared" si="14"/>
        <v>302680.2</v>
      </c>
      <c r="J110" s="48">
        <f t="shared" si="15"/>
        <v>0</v>
      </c>
      <c r="K110" s="48">
        <f t="shared" si="16"/>
        <v>302680.2</v>
      </c>
      <c r="L110" s="182" t="b">
        <f t="shared" si="17"/>
        <v>1</v>
      </c>
      <c r="M110" s="182" t="b">
        <f t="shared" si="18"/>
        <v>1</v>
      </c>
      <c r="N110" s="153"/>
      <c r="O110" s="153"/>
      <c r="P110" s="153"/>
      <c r="Q110" s="153"/>
      <c r="R110" s="153"/>
      <c r="S110" s="153"/>
    </row>
    <row r="111" spans="1:19" ht="30">
      <c r="A111" s="52"/>
      <c r="B111" s="52"/>
      <c r="C111" s="52"/>
      <c r="D111" s="46"/>
      <c r="E111" s="71" t="s">
        <v>55</v>
      </c>
      <c r="F111" s="48">
        <f t="shared" si="24"/>
        <v>29000</v>
      </c>
      <c r="G111" s="48">
        <f t="shared" si="24"/>
        <v>0</v>
      </c>
      <c r="H111" s="48">
        <f t="shared" si="24"/>
        <v>29000</v>
      </c>
      <c r="I111" s="48">
        <f t="shared" si="14"/>
        <v>29000</v>
      </c>
      <c r="J111" s="48">
        <f t="shared" si="15"/>
        <v>0</v>
      </c>
      <c r="K111" s="48">
        <f t="shared" si="16"/>
        <v>29000</v>
      </c>
      <c r="L111" s="182" t="b">
        <f t="shared" si="17"/>
        <v>1</v>
      </c>
      <c r="M111" s="182" t="b">
        <f t="shared" si="18"/>
        <v>1</v>
      </c>
      <c r="N111" s="153"/>
      <c r="O111" s="153"/>
      <c r="P111" s="153"/>
      <c r="Q111" s="153"/>
      <c r="R111" s="153"/>
      <c r="S111" s="153"/>
    </row>
    <row r="112" spans="1:19" ht="30">
      <c r="A112" s="52"/>
      <c r="B112" s="52"/>
      <c r="C112" s="52"/>
      <c r="D112" s="46"/>
      <c r="E112" s="71" t="s">
        <v>54</v>
      </c>
      <c r="F112" s="48">
        <f t="shared" si="24"/>
        <v>207557.6</v>
      </c>
      <c r="G112" s="48">
        <f t="shared" si="24"/>
        <v>0</v>
      </c>
      <c r="H112" s="48">
        <f t="shared" si="24"/>
        <v>207557.6</v>
      </c>
      <c r="I112" s="48">
        <f t="shared" si="14"/>
        <v>207557.6</v>
      </c>
      <c r="J112" s="48">
        <f t="shared" si="15"/>
        <v>0</v>
      </c>
      <c r="K112" s="48">
        <f t="shared" si="16"/>
        <v>207557.6</v>
      </c>
      <c r="L112" s="182" t="b">
        <f t="shared" si="17"/>
        <v>1</v>
      </c>
      <c r="M112" s="182" t="b">
        <f t="shared" si="18"/>
        <v>1</v>
      </c>
      <c r="N112" s="153"/>
      <c r="O112" s="153"/>
      <c r="P112" s="153"/>
      <c r="Q112" s="153"/>
      <c r="R112" s="153"/>
      <c r="S112" s="153"/>
    </row>
    <row r="113" spans="1:19" ht="30">
      <c r="A113" s="52"/>
      <c r="B113" s="52"/>
      <c r="C113" s="52"/>
      <c r="D113" s="46"/>
      <c r="E113" s="71" t="s">
        <v>588</v>
      </c>
      <c r="F113" s="48">
        <f t="shared" si="24"/>
        <v>7</v>
      </c>
      <c r="G113" s="48">
        <f t="shared" si="24"/>
        <v>0</v>
      </c>
      <c r="H113" s="48">
        <f t="shared" si="24"/>
        <v>7</v>
      </c>
      <c r="I113" s="48">
        <f t="shared" si="14"/>
        <v>7</v>
      </c>
      <c r="J113" s="48">
        <f t="shared" si="15"/>
        <v>0</v>
      </c>
      <c r="K113" s="48">
        <f t="shared" si="16"/>
        <v>7</v>
      </c>
      <c r="L113" s="182" t="b">
        <f t="shared" si="17"/>
        <v>1</v>
      </c>
      <c r="M113" s="182" t="b">
        <f t="shared" si="18"/>
        <v>1</v>
      </c>
      <c r="N113" s="153"/>
      <c r="O113" s="153"/>
      <c r="P113" s="153"/>
      <c r="Q113" s="153"/>
      <c r="R113" s="153"/>
      <c r="S113" s="153"/>
    </row>
    <row r="114" spans="1:19" ht="30">
      <c r="A114" s="52"/>
      <c r="B114" s="52"/>
      <c r="C114" s="52"/>
      <c r="D114" s="46"/>
      <c r="E114" s="71" t="s">
        <v>933</v>
      </c>
      <c r="F114" s="48">
        <f t="shared" si="24"/>
        <v>23600</v>
      </c>
      <c r="G114" s="48">
        <f t="shared" si="24"/>
        <v>0</v>
      </c>
      <c r="H114" s="48">
        <f t="shared" si="24"/>
        <v>23600</v>
      </c>
      <c r="I114" s="48">
        <f t="shared" si="14"/>
        <v>23600</v>
      </c>
      <c r="J114" s="48">
        <f t="shared" si="15"/>
        <v>0</v>
      </c>
      <c r="K114" s="48">
        <f t="shared" si="16"/>
        <v>23600</v>
      </c>
      <c r="L114" s="182" t="b">
        <f t="shared" si="17"/>
        <v>1</v>
      </c>
      <c r="M114" s="182" t="b">
        <f t="shared" si="18"/>
        <v>1</v>
      </c>
      <c r="N114" s="153"/>
      <c r="O114" s="153"/>
      <c r="P114" s="153"/>
      <c r="Q114" s="153"/>
      <c r="R114" s="153"/>
      <c r="S114" s="153"/>
    </row>
    <row r="115" spans="1:19" ht="30">
      <c r="A115" s="52"/>
      <c r="B115" s="52"/>
      <c r="C115" s="52"/>
      <c r="D115" s="46"/>
      <c r="E115" s="71" t="s">
        <v>422</v>
      </c>
      <c r="F115" s="48">
        <f t="shared" si="24"/>
        <v>52000</v>
      </c>
      <c r="G115" s="48">
        <f t="shared" si="24"/>
        <v>0</v>
      </c>
      <c r="H115" s="48">
        <f t="shared" si="24"/>
        <v>52000</v>
      </c>
      <c r="I115" s="48">
        <f t="shared" si="14"/>
        <v>52000</v>
      </c>
      <c r="J115" s="48">
        <f t="shared" si="15"/>
        <v>0</v>
      </c>
      <c r="K115" s="48">
        <f t="shared" si="16"/>
        <v>52000</v>
      </c>
      <c r="L115" s="182" t="b">
        <f t="shared" si="17"/>
        <v>1</v>
      </c>
      <c r="M115" s="182" t="b">
        <f t="shared" si="18"/>
        <v>1</v>
      </c>
      <c r="N115" s="153"/>
      <c r="O115" s="153"/>
      <c r="P115" s="153"/>
      <c r="Q115" s="153"/>
      <c r="R115" s="153"/>
      <c r="S115" s="153"/>
    </row>
    <row r="116" spans="1:19" ht="30">
      <c r="A116" s="52"/>
      <c r="B116" s="52"/>
      <c r="C116" s="52"/>
      <c r="D116" s="46"/>
      <c r="E116" s="71" t="s">
        <v>12</v>
      </c>
      <c r="F116" s="48">
        <f t="shared" si="24"/>
        <v>45000</v>
      </c>
      <c r="G116" s="48">
        <f t="shared" si="24"/>
        <v>0</v>
      </c>
      <c r="H116" s="48">
        <f t="shared" si="24"/>
        <v>45000</v>
      </c>
      <c r="I116" s="48">
        <f t="shared" si="14"/>
        <v>45000</v>
      </c>
      <c r="J116" s="48">
        <f t="shared" si="15"/>
        <v>0</v>
      </c>
      <c r="K116" s="48">
        <f t="shared" si="16"/>
        <v>45000</v>
      </c>
      <c r="L116" s="182" t="b">
        <f t="shared" si="17"/>
        <v>1</v>
      </c>
      <c r="M116" s="182" t="b">
        <f t="shared" si="18"/>
        <v>1</v>
      </c>
      <c r="N116" s="153"/>
      <c r="O116" s="153"/>
      <c r="P116" s="153"/>
      <c r="Q116" s="153"/>
      <c r="R116" s="153"/>
      <c r="S116" s="153"/>
    </row>
    <row r="117" spans="1:19" ht="30">
      <c r="A117" s="52"/>
      <c r="B117" s="52"/>
      <c r="C117" s="52"/>
      <c r="D117" s="46"/>
      <c r="E117" s="71" t="s">
        <v>895</v>
      </c>
      <c r="F117" s="48">
        <f t="shared" si="24"/>
        <v>15630.2</v>
      </c>
      <c r="G117" s="48">
        <f t="shared" si="24"/>
        <v>15317.5</v>
      </c>
      <c r="H117" s="48">
        <f t="shared" si="24"/>
        <v>312.7</v>
      </c>
      <c r="I117" s="48">
        <f t="shared" si="14"/>
        <v>15630.2</v>
      </c>
      <c r="J117" s="48">
        <f t="shared" si="15"/>
        <v>15317.5</v>
      </c>
      <c r="K117" s="48">
        <f t="shared" si="16"/>
        <v>312.7</v>
      </c>
      <c r="L117" s="182" t="b">
        <f t="shared" si="17"/>
        <v>1</v>
      </c>
      <c r="M117" s="182" t="b">
        <f t="shared" si="18"/>
        <v>1</v>
      </c>
      <c r="N117" s="153"/>
      <c r="O117" s="153"/>
      <c r="P117" s="153"/>
      <c r="Q117" s="153"/>
      <c r="R117" s="153"/>
      <c r="S117" s="153"/>
    </row>
    <row r="118" spans="1:19" ht="30">
      <c r="A118" s="52"/>
      <c r="B118" s="52"/>
      <c r="C118" s="52"/>
      <c r="D118" s="46"/>
      <c r="E118" s="71" t="s">
        <v>53</v>
      </c>
      <c r="F118" s="48">
        <f>F772</f>
        <v>1230.1999999999998</v>
      </c>
      <c r="G118" s="48">
        <f>G772</f>
        <v>1045.6</v>
      </c>
      <c r="H118" s="48">
        <f>H772</f>
        <v>184.6</v>
      </c>
      <c r="I118" s="48">
        <f t="shared" si="14"/>
        <v>1230.1999999999998</v>
      </c>
      <c r="J118" s="48">
        <f t="shared" si="15"/>
        <v>1045.6</v>
      </c>
      <c r="K118" s="48">
        <f t="shared" si="16"/>
        <v>184.6</v>
      </c>
      <c r="L118" s="182" t="b">
        <f t="shared" si="17"/>
        <v>1</v>
      </c>
      <c r="M118" s="182" t="b">
        <f t="shared" si="18"/>
        <v>1</v>
      </c>
      <c r="N118" s="153"/>
      <c r="O118" s="153"/>
      <c r="P118" s="153"/>
      <c r="Q118" s="153"/>
      <c r="R118" s="153"/>
      <c r="S118" s="153"/>
    </row>
    <row r="119" spans="1:19" ht="15">
      <c r="A119" s="52"/>
      <c r="B119" s="52"/>
      <c r="C119" s="52"/>
      <c r="D119" s="46"/>
      <c r="E119" s="71"/>
      <c r="F119" s="48"/>
      <c r="G119" s="48"/>
      <c r="H119" s="48"/>
      <c r="I119" s="48"/>
      <c r="J119" s="48"/>
      <c r="K119" s="48"/>
      <c r="L119" s="182" t="b">
        <f t="shared" si="17"/>
        <v>1</v>
      </c>
      <c r="M119" s="182" t="b">
        <f t="shared" si="18"/>
        <v>1</v>
      </c>
      <c r="N119" s="153"/>
      <c r="O119" s="153"/>
      <c r="P119" s="153"/>
      <c r="Q119" s="153"/>
      <c r="R119" s="153"/>
      <c r="S119" s="153"/>
    </row>
    <row r="120" spans="1:21" ht="60">
      <c r="A120" s="51"/>
      <c r="B120" s="51"/>
      <c r="C120" s="51"/>
      <c r="D120" s="46" t="s">
        <v>343</v>
      </c>
      <c r="E120" s="50" t="s">
        <v>51</v>
      </c>
      <c r="F120" s="48">
        <f>F175+F741</f>
        <v>4439774.7</v>
      </c>
      <c r="G120" s="48">
        <f>G175+G741</f>
        <v>1979995.6</v>
      </c>
      <c r="H120" s="48">
        <f>H175+H741</f>
        <v>2459779.0999999996</v>
      </c>
      <c r="I120" s="48">
        <f aca="true" t="shared" si="25" ref="I120:K122">F120</f>
        <v>4439774.7</v>
      </c>
      <c r="J120" s="48">
        <f t="shared" si="25"/>
        <v>1979995.6</v>
      </c>
      <c r="K120" s="48">
        <f t="shared" si="25"/>
        <v>2459779.0999999996</v>
      </c>
      <c r="L120" s="182" t="b">
        <f t="shared" si="17"/>
        <v>1</v>
      </c>
      <c r="M120" s="182" t="b">
        <f t="shared" si="18"/>
        <v>1</v>
      </c>
      <c r="N120" s="43" t="b">
        <f aca="true" t="shared" si="26" ref="N120:S120">F175+F741=F120</f>
        <v>1</v>
      </c>
      <c r="O120" s="43" t="b">
        <f t="shared" si="26"/>
        <v>1</v>
      </c>
      <c r="P120" s="43" t="b">
        <f t="shared" si="26"/>
        <v>1</v>
      </c>
      <c r="Q120" s="43" t="b">
        <f t="shared" si="26"/>
        <v>1</v>
      </c>
      <c r="R120" s="43" t="b">
        <f t="shared" si="26"/>
        <v>1</v>
      </c>
      <c r="S120" s="43" t="b">
        <f t="shared" si="26"/>
        <v>1</v>
      </c>
      <c r="T120" s="42" t="b">
        <f>G120+H120=F120</f>
        <v>1</v>
      </c>
      <c r="U120" s="42" t="b">
        <f>J120+K120=I120</f>
        <v>1</v>
      </c>
    </row>
    <row r="121" spans="1:13" ht="15">
      <c r="A121" s="51"/>
      <c r="B121" s="51"/>
      <c r="C121" s="51"/>
      <c r="D121" s="46"/>
      <c r="E121" s="50"/>
      <c r="F121" s="48"/>
      <c r="G121" s="48"/>
      <c r="H121" s="48"/>
      <c r="I121" s="48"/>
      <c r="J121" s="48"/>
      <c r="K121" s="48"/>
      <c r="L121" s="182"/>
      <c r="M121" s="182"/>
    </row>
    <row r="122" spans="1:13" ht="30">
      <c r="A122" s="51"/>
      <c r="B122" s="51"/>
      <c r="C122" s="51"/>
      <c r="D122" s="46"/>
      <c r="E122" s="47" t="s">
        <v>807</v>
      </c>
      <c r="F122" s="48">
        <f aca="true" t="shared" si="27" ref="F122:H129">F176</f>
        <v>253404.3</v>
      </c>
      <c r="G122" s="48">
        <f t="shared" si="27"/>
        <v>0</v>
      </c>
      <c r="H122" s="48">
        <f t="shared" si="27"/>
        <v>253404.3</v>
      </c>
      <c r="I122" s="48">
        <f t="shared" si="25"/>
        <v>253404.3</v>
      </c>
      <c r="J122" s="48">
        <f t="shared" si="25"/>
        <v>0</v>
      </c>
      <c r="K122" s="48">
        <f t="shared" si="25"/>
        <v>253404.3</v>
      </c>
      <c r="L122" s="182" t="b">
        <f t="shared" si="17"/>
        <v>1</v>
      </c>
      <c r="M122" s="182" t="b">
        <f t="shared" si="18"/>
        <v>1</v>
      </c>
    </row>
    <row r="123" spans="1:13" ht="30">
      <c r="A123" s="51"/>
      <c r="B123" s="51"/>
      <c r="C123" s="51"/>
      <c r="D123" s="46"/>
      <c r="E123" s="47" t="s">
        <v>804</v>
      </c>
      <c r="F123" s="48">
        <f t="shared" si="27"/>
        <v>917403.9</v>
      </c>
      <c r="G123" s="48">
        <f t="shared" si="27"/>
        <v>0</v>
      </c>
      <c r="H123" s="48">
        <f t="shared" si="27"/>
        <v>917403.9</v>
      </c>
      <c r="I123" s="48">
        <f aca="true" t="shared" si="28" ref="I123:I130">F123</f>
        <v>917403.9</v>
      </c>
      <c r="J123" s="48">
        <f aca="true" t="shared" si="29" ref="J123:J130">G123</f>
        <v>0</v>
      </c>
      <c r="K123" s="48">
        <f aca="true" t="shared" si="30" ref="K123:K130">H123</f>
        <v>917403.9</v>
      </c>
      <c r="L123" s="182" t="b">
        <f t="shared" si="17"/>
        <v>1</v>
      </c>
      <c r="M123" s="182" t="b">
        <f t="shared" si="18"/>
        <v>1</v>
      </c>
    </row>
    <row r="124" spans="1:13" ht="30">
      <c r="A124" s="51"/>
      <c r="B124" s="51"/>
      <c r="C124" s="51"/>
      <c r="D124" s="46"/>
      <c r="E124" s="47" t="s">
        <v>18</v>
      </c>
      <c r="F124" s="48">
        <f t="shared" si="27"/>
        <v>642964.4</v>
      </c>
      <c r="G124" s="48">
        <f t="shared" si="27"/>
        <v>630105.1</v>
      </c>
      <c r="H124" s="48">
        <f t="shared" si="27"/>
        <v>12859.3</v>
      </c>
      <c r="I124" s="48">
        <f t="shared" si="28"/>
        <v>642964.4</v>
      </c>
      <c r="J124" s="48">
        <f t="shared" si="29"/>
        <v>630105.1</v>
      </c>
      <c r="K124" s="48">
        <f t="shared" si="30"/>
        <v>12859.3</v>
      </c>
      <c r="L124" s="182" t="b">
        <f t="shared" si="17"/>
        <v>1</v>
      </c>
      <c r="M124" s="182" t="b">
        <f t="shared" si="18"/>
        <v>1</v>
      </c>
    </row>
    <row r="125" spans="1:13" ht="30">
      <c r="A125" s="51"/>
      <c r="B125" s="51"/>
      <c r="C125" s="51"/>
      <c r="D125" s="46"/>
      <c r="E125" s="47" t="s">
        <v>392</v>
      </c>
      <c r="F125" s="48">
        <f t="shared" si="27"/>
        <v>1002771</v>
      </c>
      <c r="G125" s="48">
        <f t="shared" si="27"/>
        <v>0</v>
      </c>
      <c r="H125" s="48">
        <f t="shared" si="27"/>
        <v>1002771</v>
      </c>
      <c r="I125" s="48">
        <f t="shared" si="28"/>
        <v>1002771</v>
      </c>
      <c r="J125" s="48">
        <f t="shared" si="29"/>
        <v>0</v>
      </c>
      <c r="K125" s="48">
        <f t="shared" si="30"/>
        <v>1002771</v>
      </c>
      <c r="L125" s="182" t="b">
        <f t="shared" si="17"/>
        <v>1</v>
      </c>
      <c r="M125" s="182" t="b">
        <f t="shared" si="18"/>
        <v>1</v>
      </c>
    </row>
    <row r="126" spans="1:13" ht="30">
      <c r="A126" s="51"/>
      <c r="B126" s="51"/>
      <c r="C126" s="51"/>
      <c r="D126" s="46"/>
      <c r="E126" s="47" t="s">
        <v>471</v>
      </c>
      <c r="F126" s="48">
        <f t="shared" si="27"/>
        <v>470459.4</v>
      </c>
      <c r="G126" s="48">
        <f t="shared" si="27"/>
        <v>399890.5</v>
      </c>
      <c r="H126" s="48">
        <f t="shared" si="27"/>
        <v>70568.9</v>
      </c>
      <c r="I126" s="48">
        <f t="shared" si="28"/>
        <v>470459.4</v>
      </c>
      <c r="J126" s="48">
        <f t="shared" si="29"/>
        <v>399890.5</v>
      </c>
      <c r="K126" s="48">
        <f t="shared" si="30"/>
        <v>70568.9</v>
      </c>
      <c r="L126" s="182" t="b">
        <f t="shared" si="17"/>
        <v>1</v>
      </c>
      <c r="M126" s="182" t="b">
        <f t="shared" si="18"/>
        <v>1</v>
      </c>
    </row>
    <row r="127" spans="1:13" ht="30">
      <c r="A127" s="51"/>
      <c r="B127" s="51"/>
      <c r="C127" s="51"/>
      <c r="D127" s="46"/>
      <c r="E127" s="47" t="s">
        <v>389</v>
      </c>
      <c r="F127" s="48">
        <f t="shared" si="27"/>
        <v>37687.9</v>
      </c>
      <c r="G127" s="48">
        <f t="shared" si="27"/>
        <v>0</v>
      </c>
      <c r="H127" s="48">
        <f t="shared" si="27"/>
        <v>37687.9</v>
      </c>
      <c r="I127" s="48">
        <f t="shared" si="28"/>
        <v>37687.9</v>
      </c>
      <c r="J127" s="48">
        <f t="shared" si="29"/>
        <v>0</v>
      </c>
      <c r="K127" s="48">
        <f t="shared" si="30"/>
        <v>37687.9</v>
      </c>
      <c r="L127" s="182" t="b">
        <f t="shared" si="17"/>
        <v>1</v>
      </c>
      <c r="M127" s="182" t="b">
        <f t="shared" si="18"/>
        <v>1</v>
      </c>
    </row>
    <row r="128" spans="1:13" ht="30">
      <c r="A128" s="51"/>
      <c r="B128" s="51"/>
      <c r="C128" s="51"/>
      <c r="D128" s="46"/>
      <c r="E128" s="47" t="s">
        <v>462</v>
      </c>
      <c r="F128" s="48">
        <f t="shared" si="27"/>
        <v>950000</v>
      </c>
      <c r="G128" s="48">
        <f t="shared" si="27"/>
        <v>950000</v>
      </c>
      <c r="H128" s="48">
        <f t="shared" si="27"/>
        <v>0</v>
      </c>
      <c r="I128" s="48">
        <f t="shared" si="28"/>
        <v>950000</v>
      </c>
      <c r="J128" s="48">
        <f t="shared" si="29"/>
        <v>950000</v>
      </c>
      <c r="K128" s="48">
        <f t="shared" si="30"/>
        <v>0</v>
      </c>
      <c r="L128" s="182" t="b">
        <f t="shared" si="17"/>
        <v>1</v>
      </c>
      <c r="M128" s="182" t="b">
        <f t="shared" si="18"/>
        <v>1</v>
      </c>
    </row>
    <row r="129" spans="1:13" ht="30">
      <c r="A129" s="51"/>
      <c r="B129" s="51"/>
      <c r="C129" s="51"/>
      <c r="D129" s="46"/>
      <c r="E129" s="47" t="s">
        <v>388</v>
      </c>
      <c r="F129" s="48">
        <f t="shared" si="27"/>
        <v>160454.8</v>
      </c>
      <c r="G129" s="48">
        <f t="shared" si="27"/>
        <v>0</v>
      </c>
      <c r="H129" s="48">
        <f t="shared" si="27"/>
        <v>160454.8</v>
      </c>
      <c r="I129" s="48">
        <f t="shared" si="28"/>
        <v>160454.8</v>
      </c>
      <c r="J129" s="48">
        <f t="shared" si="29"/>
        <v>0</v>
      </c>
      <c r="K129" s="48">
        <f t="shared" si="30"/>
        <v>160454.8</v>
      </c>
      <c r="L129" s="182" t="b">
        <f t="shared" si="17"/>
        <v>1</v>
      </c>
      <c r="M129" s="182" t="b">
        <f t="shared" si="18"/>
        <v>1</v>
      </c>
    </row>
    <row r="130" spans="1:13" ht="30">
      <c r="A130" s="51"/>
      <c r="B130" s="51"/>
      <c r="C130" s="51"/>
      <c r="D130" s="46"/>
      <c r="E130" s="88" t="s">
        <v>854</v>
      </c>
      <c r="F130" s="48">
        <f>F741</f>
        <v>4629</v>
      </c>
      <c r="G130" s="48">
        <f>G741</f>
        <v>0</v>
      </c>
      <c r="H130" s="48">
        <f>H741</f>
        <v>4629</v>
      </c>
      <c r="I130" s="48">
        <f t="shared" si="28"/>
        <v>4629</v>
      </c>
      <c r="J130" s="48">
        <f t="shared" si="29"/>
        <v>0</v>
      </c>
      <c r="K130" s="48">
        <f t="shared" si="30"/>
        <v>4629</v>
      </c>
      <c r="L130" s="182" t="b">
        <f t="shared" si="17"/>
        <v>1</v>
      </c>
      <c r="M130" s="182" t="b">
        <f t="shared" si="18"/>
        <v>1</v>
      </c>
    </row>
    <row r="131" spans="1:13" ht="15">
      <c r="A131" s="51"/>
      <c r="B131" s="51"/>
      <c r="C131" s="51"/>
      <c r="D131" s="46"/>
      <c r="E131" s="50"/>
      <c r="F131" s="48"/>
      <c r="G131" s="48"/>
      <c r="H131" s="48"/>
      <c r="I131" s="48"/>
      <c r="J131" s="48"/>
      <c r="K131" s="48"/>
      <c r="L131" s="182" t="b">
        <f t="shared" si="17"/>
        <v>1</v>
      </c>
      <c r="M131" s="182" t="b">
        <f t="shared" si="18"/>
        <v>1</v>
      </c>
    </row>
    <row r="132" spans="1:13" ht="30">
      <c r="A132" s="51"/>
      <c r="B132" s="51"/>
      <c r="C132" s="51"/>
      <c r="D132" s="46" t="s">
        <v>268</v>
      </c>
      <c r="E132" s="50"/>
      <c r="F132" s="48">
        <f>F133</f>
        <v>44751</v>
      </c>
      <c r="G132" s="48">
        <f>G133</f>
        <v>0</v>
      </c>
      <c r="H132" s="48">
        <f>H133</f>
        <v>44751</v>
      </c>
      <c r="I132" s="48">
        <f aca="true" t="shared" si="31" ref="I132:K133">F132</f>
        <v>44751</v>
      </c>
      <c r="J132" s="48">
        <f t="shared" si="31"/>
        <v>0</v>
      </c>
      <c r="K132" s="48">
        <f t="shared" si="31"/>
        <v>44751</v>
      </c>
      <c r="L132" s="182" t="b">
        <f t="shared" si="17"/>
        <v>1</v>
      </c>
      <c r="M132" s="182" t="b">
        <f t="shared" si="18"/>
        <v>1</v>
      </c>
    </row>
    <row r="133" spans="1:21" ht="30">
      <c r="A133" s="51"/>
      <c r="B133" s="51"/>
      <c r="C133" s="51"/>
      <c r="E133" s="47" t="s">
        <v>583</v>
      </c>
      <c r="F133" s="48">
        <f>G133+H133</f>
        <v>44751</v>
      </c>
      <c r="G133" s="48">
        <f>G395</f>
        <v>0</v>
      </c>
      <c r="H133" s="48">
        <f>H395</f>
        <v>44751</v>
      </c>
      <c r="I133" s="48">
        <f t="shared" si="31"/>
        <v>44751</v>
      </c>
      <c r="J133" s="48">
        <f t="shared" si="31"/>
        <v>0</v>
      </c>
      <c r="K133" s="48">
        <f t="shared" si="31"/>
        <v>44751</v>
      </c>
      <c r="L133" s="182" t="b">
        <f t="shared" si="17"/>
        <v>1</v>
      </c>
      <c r="M133" s="182" t="b">
        <f t="shared" si="18"/>
        <v>1</v>
      </c>
      <c r="N133" s="43" t="b">
        <f aca="true" t="shared" si="32" ref="N133:S133">F395=F133</f>
        <v>1</v>
      </c>
      <c r="O133" s="43" t="b">
        <f t="shared" si="32"/>
        <v>1</v>
      </c>
      <c r="P133" s="43" t="b">
        <f t="shared" si="32"/>
        <v>1</v>
      </c>
      <c r="Q133" s="43" t="b">
        <f t="shared" si="32"/>
        <v>1</v>
      </c>
      <c r="R133" s="43" t="b">
        <f t="shared" si="32"/>
        <v>1</v>
      </c>
      <c r="S133" s="43" t="b">
        <f t="shared" si="32"/>
        <v>1</v>
      </c>
      <c r="T133" s="42" t="b">
        <f>G133+H133=F133</f>
        <v>1</v>
      </c>
      <c r="U133" s="42" t="b">
        <f>J133+K133=I133</f>
        <v>1</v>
      </c>
    </row>
    <row r="134" spans="1:13" ht="15">
      <c r="A134" s="51"/>
      <c r="B134" s="51"/>
      <c r="C134" s="51"/>
      <c r="D134" s="176"/>
      <c r="E134" s="47"/>
      <c r="F134" s="48"/>
      <c r="G134" s="48"/>
      <c r="H134" s="48"/>
      <c r="I134" s="48"/>
      <c r="J134" s="48"/>
      <c r="K134" s="48"/>
      <c r="L134" s="182" t="b">
        <f t="shared" si="17"/>
        <v>1</v>
      </c>
      <c r="M134" s="182" t="b">
        <f t="shared" si="18"/>
        <v>1</v>
      </c>
    </row>
    <row r="135" spans="1:21" ht="60">
      <c r="A135" s="51"/>
      <c r="B135" s="51"/>
      <c r="C135" s="51"/>
      <c r="D135" s="46" t="s">
        <v>913</v>
      </c>
      <c r="E135" s="50"/>
      <c r="F135" s="48">
        <f>F136</f>
        <v>523</v>
      </c>
      <c r="G135" s="48">
        <f>G136</f>
        <v>0</v>
      </c>
      <c r="H135" s="48">
        <f>H136</f>
        <v>523</v>
      </c>
      <c r="I135" s="48">
        <f aca="true" t="shared" si="33" ref="I135:K136">F135</f>
        <v>523</v>
      </c>
      <c r="J135" s="48">
        <f t="shared" si="33"/>
        <v>0</v>
      </c>
      <c r="K135" s="48">
        <f t="shared" si="33"/>
        <v>523</v>
      </c>
      <c r="L135" s="182" t="b">
        <f t="shared" si="17"/>
        <v>1</v>
      </c>
      <c r="M135" s="182" t="b">
        <f t="shared" si="18"/>
        <v>1</v>
      </c>
      <c r="U135" s="42" t="b">
        <f>J135+K135=I135</f>
        <v>1</v>
      </c>
    </row>
    <row r="136" spans="1:21" ht="30">
      <c r="A136" s="51"/>
      <c r="B136" s="51"/>
      <c r="C136" s="51"/>
      <c r="E136" s="47" t="s">
        <v>861</v>
      </c>
      <c r="F136" s="48">
        <f>G136+H136</f>
        <v>523</v>
      </c>
      <c r="G136" s="48">
        <f>G517</f>
        <v>0</v>
      </c>
      <c r="H136" s="48">
        <f>H517</f>
        <v>523</v>
      </c>
      <c r="I136" s="48">
        <f t="shared" si="33"/>
        <v>523</v>
      </c>
      <c r="J136" s="48">
        <f t="shared" si="33"/>
        <v>0</v>
      </c>
      <c r="K136" s="48">
        <f t="shared" si="33"/>
        <v>523</v>
      </c>
      <c r="L136" s="182" t="b">
        <f t="shared" si="17"/>
        <v>1</v>
      </c>
      <c r="M136" s="182" t="b">
        <f t="shared" si="18"/>
        <v>1</v>
      </c>
      <c r="N136" s="43" t="b">
        <f aca="true" t="shared" si="34" ref="N136:S136">F490=F136</f>
        <v>1</v>
      </c>
      <c r="O136" s="43" t="b">
        <f t="shared" si="34"/>
        <v>1</v>
      </c>
      <c r="P136" s="43" t="b">
        <f t="shared" si="34"/>
        <v>1</v>
      </c>
      <c r="Q136" s="43" t="b">
        <f t="shared" si="34"/>
        <v>1</v>
      </c>
      <c r="R136" s="43" t="b">
        <f t="shared" si="34"/>
        <v>1</v>
      </c>
      <c r="S136" s="43" t="b">
        <f t="shared" si="34"/>
        <v>1</v>
      </c>
      <c r="T136" s="42" t="b">
        <f>G136+H136=F136</f>
        <v>1</v>
      </c>
      <c r="U136" s="42" t="b">
        <f>J136+K136=I136</f>
        <v>1</v>
      </c>
    </row>
    <row r="137" spans="1:13" ht="15">
      <c r="A137" s="51"/>
      <c r="B137" s="51"/>
      <c r="C137" s="51"/>
      <c r="D137" s="176"/>
      <c r="E137" s="47"/>
      <c r="F137" s="48"/>
      <c r="G137" s="48"/>
      <c r="H137" s="48"/>
      <c r="I137" s="48"/>
      <c r="J137" s="48"/>
      <c r="K137" s="48"/>
      <c r="L137" s="182" t="b">
        <f t="shared" si="17"/>
        <v>1</v>
      </c>
      <c r="M137" s="182" t="b">
        <f t="shared" si="18"/>
        <v>1</v>
      </c>
    </row>
    <row r="138" spans="1:21" ht="45">
      <c r="A138" s="51"/>
      <c r="B138" s="51"/>
      <c r="C138" s="51"/>
      <c r="D138" s="152" t="s">
        <v>355</v>
      </c>
      <c r="E138" s="50" t="s">
        <v>51</v>
      </c>
      <c r="F138" s="48">
        <f aca="true" t="shared" si="35" ref="F138:K138">F139</f>
        <v>416.7</v>
      </c>
      <c r="G138" s="48">
        <f t="shared" si="35"/>
        <v>416.7</v>
      </c>
      <c r="H138" s="48">
        <f t="shared" si="35"/>
        <v>0</v>
      </c>
      <c r="I138" s="48">
        <f t="shared" si="35"/>
        <v>416.7</v>
      </c>
      <c r="J138" s="48">
        <f>J139</f>
        <v>416.7</v>
      </c>
      <c r="K138" s="48">
        <f t="shared" si="35"/>
        <v>0</v>
      </c>
      <c r="L138" s="182" t="b">
        <f t="shared" si="17"/>
        <v>1</v>
      </c>
      <c r="M138" s="182" t="b">
        <f t="shared" si="18"/>
        <v>1</v>
      </c>
      <c r="N138" s="104" t="b">
        <f aca="true" t="shared" si="36" ref="N138:S138">F185=F138</f>
        <v>1</v>
      </c>
      <c r="O138" s="104" t="b">
        <f t="shared" si="36"/>
        <v>1</v>
      </c>
      <c r="P138" s="104" t="b">
        <f t="shared" si="36"/>
        <v>1</v>
      </c>
      <c r="Q138" s="104" t="b">
        <f t="shared" si="36"/>
        <v>1</v>
      </c>
      <c r="R138" s="104" t="b">
        <f t="shared" si="36"/>
        <v>1</v>
      </c>
      <c r="S138" s="104" t="b">
        <f t="shared" si="36"/>
        <v>1</v>
      </c>
      <c r="T138" s="42" t="b">
        <f>G138+H138=F138</f>
        <v>1</v>
      </c>
      <c r="U138" s="42" t="b">
        <f>J138+K138=I138</f>
        <v>1</v>
      </c>
    </row>
    <row r="139" spans="1:19" ht="30">
      <c r="A139" s="51"/>
      <c r="B139" s="51"/>
      <c r="C139" s="51"/>
      <c r="D139" s="152"/>
      <c r="E139" s="47" t="s">
        <v>493</v>
      </c>
      <c r="F139" s="48">
        <f>F185</f>
        <v>416.7</v>
      </c>
      <c r="G139" s="193">
        <f>G185</f>
        <v>416.7</v>
      </c>
      <c r="H139" s="48">
        <f>H185</f>
        <v>0</v>
      </c>
      <c r="I139" s="48">
        <f>I185</f>
        <v>416.7</v>
      </c>
      <c r="J139" s="48">
        <f>G139</f>
        <v>416.7</v>
      </c>
      <c r="K139" s="193">
        <f>H139</f>
        <v>0</v>
      </c>
      <c r="L139" s="182" t="b">
        <f t="shared" si="17"/>
        <v>1</v>
      </c>
      <c r="M139" s="182" t="b">
        <f t="shared" si="18"/>
        <v>1</v>
      </c>
      <c r="N139" s="104"/>
      <c r="O139" s="104"/>
      <c r="P139" s="104"/>
      <c r="Q139" s="104"/>
      <c r="R139" s="104"/>
      <c r="S139" s="104"/>
    </row>
    <row r="140" spans="1:21" ht="45">
      <c r="A140" s="49" t="s">
        <v>819</v>
      </c>
      <c r="B140" s="49" t="s">
        <v>956</v>
      </c>
      <c r="C140" s="49" t="s">
        <v>629</v>
      </c>
      <c r="D140" s="46" t="s">
        <v>838</v>
      </c>
      <c r="E140" s="50" t="s">
        <v>51</v>
      </c>
      <c r="F140" s="48">
        <f>F141+F175+F185</f>
        <v>22356583.900000002</v>
      </c>
      <c r="G140" s="48">
        <f>G141+G175+G185</f>
        <v>2697237.3000000003</v>
      </c>
      <c r="H140" s="48">
        <f>H141+H175+H185</f>
        <v>19659346.599999994</v>
      </c>
      <c r="I140" s="48">
        <f aca="true" t="shared" si="37" ref="I140:K142">F140</f>
        <v>22356583.900000002</v>
      </c>
      <c r="J140" s="48">
        <f t="shared" si="37"/>
        <v>2697237.3000000003</v>
      </c>
      <c r="K140" s="48">
        <f t="shared" si="37"/>
        <v>19659346.599999994</v>
      </c>
      <c r="L140" s="183" t="b">
        <f>G140+H140=F140</f>
        <v>1</v>
      </c>
      <c r="M140" s="183" t="b">
        <f>J140+K140=I140</f>
        <v>1</v>
      </c>
      <c r="N140" s="43" t="b">
        <f>F141+F175+F185=F140</f>
        <v>1</v>
      </c>
      <c r="O140" s="43" t="b">
        <f>G141+G175+G185=G140</f>
        <v>1</v>
      </c>
      <c r="P140" s="43" t="b">
        <f>H141+H175+H185=H140</f>
        <v>1</v>
      </c>
      <c r="Q140" s="43" t="b">
        <f>I141+I175+I185=I140</f>
        <v>1</v>
      </c>
      <c r="R140" s="43" t="b">
        <f>J141+J175+J184=J140</f>
        <v>1</v>
      </c>
      <c r="S140" s="104" t="b">
        <f>K141+K175+K184=K140</f>
        <v>1</v>
      </c>
      <c r="T140" s="42" t="b">
        <f>G140+H140=F140</f>
        <v>1</v>
      </c>
      <c r="U140" s="42" t="b">
        <f>J140+K140=I140</f>
        <v>1</v>
      </c>
    </row>
    <row r="141" spans="1:21" ht="60">
      <c r="A141" s="52"/>
      <c r="B141" s="52"/>
      <c r="C141" s="52"/>
      <c r="D141" s="46" t="s">
        <v>39</v>
      </c>
      <c r="E141" s="50" t="s">
        <v>436</v>
      </c>
      <c r="F141" s="48">
        <f>F187+F211+F305+F308+F322+F325+F330</f>
        <v>17921021.500000004</v>
      </c>
      <c r="G141" s="48">
        <f>G187+G211+G306+G308+G322+G325+G330</f>
        <v>716825</v>
      </c>
      <c r="H141" s="48">
        <f>H187+H211++H305+H308+H322+H325+H330</f>
        <v>17204196.499999996</v>
      </c>
      <c r="I141" s="48">
        <f t="shared" si="37"/>
        <v>17921021.500000004</v>
      </c>
      <c r="J141" s="48">
        <f t="shared" si="37"/>
        <v>716825</v>
      </c>
      <c r="K141" s="48">
        <f t="shared" si="37"/>
        <v>17204196.499999996</v>
      </c>
      <c r="L141" s="183" t="b">
        <f aca="true" t="shared" si="38" ref="L141:L204">G141+H141=F141</f>
        <v>1</v>
      </c>
      <c r="M141" s="183" t="b">
        <f aca="true" t="shared" si="39" ref="M141:M204">J141+K141=I141</f>
        <v>1</v>
      </c>
      <c r="N141" s="104" t="b">
        <f aca="true" t="shared" si="40" ref="N141:S141">SUM(F142:F173)=F141</f>
        <v>1</v>
      </c>
      <c r="O141" s="104" t="b">
        <f t="shared" si="40"/>
        <v>1</v>
      </c>
      <c r="P141" s="104" t="b">
        <f t="shared" si="40"/>
        <v>1</v>
      </c>
      <c r="Q141" s="104" t="b">
        <f t="shared" si="40"/>
        <v>1</v>
      </c>
      <c r="R141" s="104" t="b">
        <f t="shared" si="40"/>
        <v>1</v>
      </c>
      <c r="S141" s="104" t="b">
        <f t="shared" si="40"/>
        <v>1</v>
      </c>
      <c r="T141" s="42" t="b">
        <f>G141+H141=F141</f>
        <v>1</v>
      </c>
      <c r="U141" s="42" t="b">
        <f>J141+K141=I141</f>
        <v>1</v>
      </c>
    </row>
    <row r="142" spans="1:13" ht="30">
      <c r="A142" s="52"/>
      <c r="B142" s="52"/>
      <c r="C142" s="52"/>
      <c r="D142" s="46"/>
      <c r="E142" s="47" t="s">
        <v>806</v>
      </c>
      <c r="F142" s="48">
        <f aca="true" t="shared" si="41" ref="F142:H144">F188</f>
        <v>4803432.5</v>
      </c>
      <c r="G142" s="48">
        <f t="shared" si="41"/>
        <v>0</v>
      </c>
      <c r="H142" s="48">
        <f t="shared" si="41"/>
        <v>4803432.5</v>
      </c>
      <c r="I142" s="48">
        <f t="shared" si="37"/>
        <v>4803432.5</v>
      </c>
      <c r="J142" s="48">
        <f t="shared" si="37"/>
        <v>0</v>
      </c>
      <c r="K142" s="48">
        <f t="shared" si="37"/>
        <v>4803432.5</v>
      </c>
      <c r="L142" s="183" t="b">
        <f t="shared" si="38"/>
        <v>1</v>
      </c>
      <c r="M142" s="183" t="b">
        <f t="shared" si="39"/>
        <v>1</v>
      </c>
    </row>
    <row r="143" spans="1:13" ht="30">
      <c r="A143" s="52"/>
      <c r="B143" s="52"/>
      <c r="C143" s="52"/>
      <c r="D143" s="46"/>
      <c r="E143" s="47" t="s">
        <v>938</v>
      </c>
      <c r="F143" s="48">
        <f t="shared" si="41"/>
        <v>51998.9</v>
      </c>
      <c r="G143" s="48">
        <f t="shared" si="41"/>
        <v>0</v>
      </c>
      <c r="H143" s="48">
        <f t="shared" si="41"/>
        <v>51998.9</v>
      </c>
      <c r="I143" s="48">
        <f aca="true" t="shared" si="42" ref="I143:I173">F143</f>
        <v>51998.9</v>
      </c>
      <c r="J143" s="48">
        <f aca="true" t="shared" si="43" ref="J143:J173">G143</f>
        <v>0</v>
      </c>
      <c r="K143" s="48">
        <f aca="true" t="shared" si="44" ref="K143:K173">H143</f>
        <v>51998.9</v>
      </c>
      <c r="L143" s="183" t="b">
        <f t="shared" si="38"/>
        <v>1</v>
      </c>
      <c r="M143" s="183" t="b">
        <f t="shared" si="39"/>
        <v>1</v>
      </c>
    </row>
    <row r="144" spans="1:13" ht="30">
      <c r="A144" s="52"/>
      <c r="B144" s="52"/>
      <c r="C144" s="52"/>
      <c r="D144" s="46"/>
      <c r="E144" s="47" t="s">
        <v>805</v>
      </c>
      <c r="F144" s="48">
        <f t="shared" si="41"/>
        <v>25000</v>
      </c>
      <c r="G144" s="48">
        <f t="shared" si="41"/>
        <v>0</v>
      </c>
      <c r="H144" s="48">
        <f t="shared" si="41"/>
        <v>25000</v>
      </c>
      <c r="I144" s="48">
        <f t="shared" si="42"/>
        <v>25000</v>
      </c>
      <c r="J144" s="48">
        <f t="shared" si="43"/>
        <v>0</v>
      </c>
      <c r="K144" s="48">
        <f t="shared" si="44"/>
        <v>25000</v>
      </c>
      <c r="L144" s="183" t="b">
        <f t="shared" si="38"/>
        <v>1</v>
      </c>
      <c r="M144" s="183" t="b">
        <f t="shared" si="39"/>
        <v>1</v>
      </c>
    </row>
    <row r="145" spans="1:13" ht="30">
      <c r="A145" s="52"/>
      <c r="B145" s="52"/>
      <c r="C145" s="52"/>
      <c r="D145" s="46"/>
      <c r="E145" s="47" t="s">
        <v>400</v>
      </c>
      <c r="F145" s="48">
        <f>F193</f>
        <v>48091</v>
      </c>
      <c r="G145" s="48">
        <f>G193</f>
        <v>0</v>
      </c>
      <c r="H145" s="48">
        <f>H193</f>
        <v>48091</v>
      </c>
      <c r="I145" s="48">
        <f t="shared" si="42"/>
        <v>48091</v>
      </c>
      <c r="J145" s="48">
        <f t="shared" si="43"/>
        <v>0</v>
      </c>
      <c r="K145" s="48">
        <f t="shared" si="44"/>
        <v>48091</v>
      </c>
      <c r="L145" s="183" t="b">
        <f t="shared" si="38"/>
        <v>1</v>
      </c>
      <c r="M145" s="183" t="b">
        <f t="shared" si="39"/>
        <v>1</v>
      </c>
    </row>
    <row r="146" spans="1:13" ht="30">
      <c r="A146" s="52"/>
      <c r="B146" s="52"/>
      <c r="C146" s="52"/>
      <c r="D146" s="46"/>
      <c r="E146" s="47" t="s">
        <v>455</v>
      </c>
      <c r="F146" s="48">
        <f aca="true" t="shared" si="45" ref="F146:H155">F212</f>
        <v>3000</v>
      </c>
      <c r="G146" s="48">
        <f t="shared" si="45"/>
        <v>0</v>
      </c>
      <c r="H146" s="48">
        <f t="shared" si="45"/>
        <v>3000</v>
      </c>
      <c r="I146" s="48">
        <f t="shared" si="42"/>
        <v>3000</v>
      </c>
      <c r="J146" s="48">
        <f t="shared" si="43"/>
        <v>0</v>
      </c>
      <c r="K146" s="48">
        <f t="shared" si="44"/>
        <v>3000</v>
      </c>
      <c r="L146" s="183" t="b">
        <f t="shared" si="38"/>
        <v>1</v>
      </c>
      <c r="M146" s="183" t="b">
        <f t="shared" si="39"/>
        <v>1</v>
      </c>
    </row>
    <row r="147" spans="1:13" ht="30">
      <c r="A147" s="52"/>
      <c r="B147" s="52"/>
      <c r="C147" s="52"/>
      <c r="D147" s="46"/>
      <c r="E147" s="47" t="s">
        <v>251</v>
      </c>
      <c r="F147" s="48">
        <f t="shared" si="45"/>
        <v>119343.4</v>
      </c>
      <c r="G147" s="48">
        <f t="shared" si="45"/>
        <v>0</v>
      </c>
      <c r="H147" s="48">
        <f t="shared" si="45"/>
        <v>119343.4</v>
      </c>
      <c r="I147" s="48">
        <f t="shared" si="42"/>
        <v>119343.4</v>
      </c>
      <c r="J147" s="48">
        <f t="shared" si="43"/>
        <v>0</v>
      </c>
      <c r="K147" s="48">
        <f t="shared" si="44"/>
        <v>119343.4</v>
      </c>
      <c r="L147" s="183" t="b">
        <f t="shared" si="38"/>
        <v>1</v>
      </c>
      <c r="M147" s="183" t="b">
        <f t="shared" si="39"/>
        <v>1</v>
      </c>
    </row>
    <row r="148" spans="1:13" ht="30">
      <c r="A148" s="52"/>
      <c r="B148" s="52"/>
      <c r="C148" s="52"/>
      <c r="D148" s="46"/>
      <c r="E148" s="47" t="s">
        <v>250</v>
      </c>
      <c r="F148" s="48">
        <f t="shared" si="45"/>
        <v>9391</v>
      </c>
      <c r="G148" s="48">
        <f t="shared" si="45"/>
        <v>0</v>
      </c>
      <c r="H148" s="48">
        <f t="shared" si="45"/>
        <v>9391</v>
      </c>
      <c r="I148" s="48">
        <f t="shared" si="42"/>
        <v>9391</v>
      </c>
      <c r="J148" s="48">
        <f t="shared" si="43"/>
        <v>0</v>
      </c>
      <c r="K148" s="48">
        <f t="shared" si="44"/>
        <v>9391</v>
      </c>
      <c r="L148" s="183" t="b">
        <f t="shared" si="38"/>
        <v>1</v>
      </c>
      <c r="M148" s="183" t="b">
        <f t="shared" si="39"/>
        <v>1</v>
      </c>
    </row>
    <row r="149" spans="1:13" ht="30">
      <c r="A149" s="52"/>
      <c r="B149" s="52"/>
      <c r="C149" s="52"/>
      <c r="D149" s="46"/>
      <c r="E149" s="47" t="s">
        <v>245</v>
      </c>
      <c r="F149" s="48">
        <f t="shared" si="45"/>
        <v>1660</v>
      </c>
      <c r="G149" s="48">
        <f t="shared" si="45"/>
        <v>0</v>
      </c>
      <c r="H149" s="48">
        <f t="shared" si="45"/>
        <v>1660</v>
      </c>
      <c r="I149" s="48">
        <f t="shared" si="42"/>
        <v>1660</v>
      </c>
      <c r="J149" s="48">
        <f t="shared" si="43"/>
        <v>0</v>
      </c>
      <c r="K149" s="48">
        <f t="shared" si="44"/>
        <v>1660</v>
      </c>
      <c r="L149" s="183" t="b">
        <f t="shared" si="38"/>
        <v>1</v>
      </c>
      <c r="M149" s="183" t="b">
        <f t="shared" si="39"/>
        <v>1</v>
      </c>
    </row>
    <row r="150" spans="1:13" ht="30">
      <c r="A150" s="52"/>
      <c r="B150" s="52"/>
      <c r="C150" s="52"/>
      <c r="D150" s="46"/>
      <c r="E150" s="47" t="s">
        <v>249</v>
      </c>
      <c r="F150" s="48">
        <f t="shared" si="45"/>
        <v>30000</v>
      </c>
      <c r="G150" s="48">
        <f t="shared" si="45"/>
        <v>0</v>
      </c>
      <c r="H150" s="48">
        <f t="shared" si="45"/>
        <v>30000</v>
      </c>
      <c r="I150" s="48">
        <f t="shared" si="42"/>
        <v>30000</v>
      </c>
      <c r="J150" s="48">
        <f t="shared" si="43"/>
        <v>0</v>
      </c>
      <c r="K150" s="48">
        <f t="shared" si="44"/>
        <v>30000</v>
      </c>
      <c r="L150" s="183" t="b">
        <f t="shared" si="38"/>
        <v>1</v>
      </c>
      <c r="M150" s="183" t="b">
        <f t="shared" si="39"/>
        <v>1</v>
      </c>
    </row>
    <row r="151" spans="1:13" ht="30">
      <c r="A151" s="52"/>
      <c r="B151" s="52"/>
      <c r="C151" s="52"/>
      <c r="D151" s="46"/>
      <c r="E151" s="47" t="s">
        <v>248</v>
      </c>
      <c r="F151" s="48">
        <f t="shared" si="45"/>
        <v>2600</v>
      </c>
      <c r="G151" s="48">
        <f t="shared" si="45"/>
        <v>0</v>
      </c>
      <c r="H151" s="48">
        <f t="shared" si="45"/>
        <v>2600</v>
      </c>
      <c r="I151" s="48">
        <f t="shared" si="42"/>
        <v>2600</v>
      </c>
      <c r="J151" s="48">
        <f t="shared" si="43"/>
        <v>0</v>
      </c>
      <c r="K151" s="48">
        <f t="shared" si="44"/>
        <v>2600</v>
      </c>
      <c r="L151" s="183" t="b">
        <f t="shared" si="38"/>
        <v>1</v>
      </c>
      <c r="M151" s="183" t="b">
        <f t="shared" si="39"/>
        <v>1</v>
      </c>
    </row>
    <row r="152" spans="1:13" ht="30">
      <c r="A152" s="52"/>
      <c r="B152" s="52"/>
      <c r="C152" s="52"/>
      <c r="D152" s="46"/>
      <c r="E152" s="47" t="s">
        <v>246</v>
      </c>
      <c r="F152" s="48">
        <f t="shared" si="45"/>
        <v>19500</v>
      </c>
      <c r="G152" s="48">
        <f t="shared" si="45"/>
        <v>0</v>
      </c>
      <c r="H152" s="48">
        <f t="shared" si="45"/>
        <v>19500</v>
      </c>
      <c r="I152" s="48">
        <f t="shared" si="42"/>
        <v>19500</v>
      </c>
      <c r="J152" s="48">
        <f t="shared" si="43"/>
        <v>0</v>
      </c>
      <c r="K152" s="48">
        <f t="shared" si="44"/>
        <v>19500</v>
      </c>
      <c r="L152" s="183" t="b">
        <f t="shared" si="38"/>
        <v>1</v>
      </c>
      <c r="M152" s="183" t="b">
        <f t="shared" si="39"/>
        <v>1</v>
      </c>
    </row>
    <row r="153" spans="1:13" ht="30">
      <c r="A153" s="52"/>
      <c r="B153" s="52"/>
      <c r="C153" s="52"/>
      <c r="D153" s="46"/>
      <c r="E153" s="47" t="s">
        <v>247</v>
      </c>
      <c r="F153" s="48">
        <f t="shared" si="45"/>
        <v>11613841.8</v>
      </c>
      <c r="G153" s="48">
        <f t="shared" si="45"/>
        <v>0</v>
      </c>
      <c r="H153" s="48">
        <f t="shared" si="45"/>
        <v>11613841.8</v>
      </c>
      <c r="I153" s="48">
        <f t="shared" si="42"/>
        <v>11613841.8</v>
      </c>
      <c r="J153" s="48">
        <f t="shared" si="43"/>
        <v>0</v>
      </c>
      <c r="K153" s="48">
        <f t="shared" si="44"/>
        <v>11613841.8</v>
      </c>
      <c r="L153" s="183" t="b">
        <f t="shared" si="38"/>
        <v>1</v>
      </c>
      <c r="M153" s="183" t="b">
        <f t="shared" si="39"/>
        <v>1</v>
      </c>
    </row>
    <row r="154" spans="1:13" ht="30">
      <c r="A154" s="52"/>
      <c r="B154" s="52"/>
      <c r="C154" s="52"/>
      <c r="D154" s="46"/>
      <c r="E154" s="47" t="s">
        <v>696</v>
      </c>
      <c r="F154" s="48">
        <f t="shared" si="45"/>
        <v>81759.6</v>
      </c>
      <c r="G154" s="48">
        <f t="shared" si="45"/>
        <v>0</v>
      </c>
      <c r="H154" s="48">
        <f t="shared" si="45"/>
        <v>81759.6</v>
      </c>
      <c r="I154" s="48">
        <f t="shared" si="42"/>
        <v>81759.6</v>
      </c>
      <c r="J154" s="48">
        <f t="shared" si="43"/>
        <v>0</v>
      </c>
      <c r="K154" s="48">
        <f t="shared" si="44"/>
        <v>81759.6</v>
      </c>
      <c r="L154" s="183" t="b">
        <f t="shared" si="38"/>
        <v>1</v>
      </c>
      <c r="M154" s="183" t="b">
        <f t="shared" si="39"/>
        <v>1</v>
      </c>
    </row>
    <row r="155" spans="1:13" ht="30">
      <c r="A155" s="52"/>
      <c r="B155" s="52"/>
      <c r="C155" s="52"/>
      <c r="D155" s="46"/>
      <c r="E155" s="47" t="s">
        <v>454</v>
      </c>
      <c r="F155" s="48">
        <f t="shared" si="45"/>
        <v>19010.8</v>
      </c>
      <c r="G155" s="48">
        <f t="shared" si="45"/>
        <v>16159.1</v>
      </c>
      <c r="H155" s="48">
        <f t="shared" si="45"/>
        <v>2851.7</v>
      </c>
      <c r="I155" s="48">
        <f t="shared" si="42"/>
        <v>19010.8</v>
      </c>
      <c r="J155" s="48">
        <f t="shared" si="43"/>
        <v>16159.1</v>
      </c>
      <c r="K155" s="48">
        <f t="shared" si="44"/>
        <v>2851.7</v>
      </c>
      <c r="L155" s="183" t="b">
        <f t="shared" si="38"/>
        <v>1</v>
      </c>
      <c r="M155" s="183" t="b">
        <f t="shared" si="39"/>
        <v>1</v>
      </c>
    </row>
    <row r="156" spans="1:13" ht="30">
      <c r="A156" s="52"/>
      <c r="B156" s="52"/>
      <c r="C156" s="52"/>
      <c r="D156" s="46"/>
      <c r="E156" s="47" t="s">
        <v>476</v>
      </c>
      <c r="F156" s="48">
        <f>F223</f>
        <v>6500</v>
      </c>
      <c r="G156" s="48">
        <f>G223</f>
        <v>0</v>
      </c>
      <c r="H156" s="48">
        <f>H223</f>
        <v>6500</v>
      </c>
      <c r="I156" s="48">
        <f t="shared" si="42"/>
        <v>6500</v>
      </c>
      <c r="J156" s="48">
        <f t="shared" si="43"/>
        <v>0</v>
      </c>
      <c r="K156" s="48">
        <f t="shared" si="44"/>
        <v>6500</v>
      </c>
      <c r="L156" s="183" t="b">
        <f t="shared" si="38"/>
        <v>1</v>
      </c>
      <c r="M156" s="183" t="b">
        <f t="shared" si="39"/>
        <v>1</v>
      </c>
    </row>
    <row r="157" spans="1:13" ht="30">
      <c r="A157" s="52"/>
      <c r="B157" s="52"/>
      <c r="C157" s="52"/>
      <c r="D157" s="46"/>
      <c r="E157" s="47" t="s">
        <v>474</v>
      </c>
      <c r="F157" s="48">
        <f aca="true" t="shared" si="46" ref="F157:H165">F225</f>
        <v>56100</v>
      </c>
      <c r="G157" s="48">
        <f t="shared" si="46"/>
        <v>0</v>
      </c>
      <c r="H157" s="48">
        <f t="shared" si="46"/>
        <v>56100</v>
      </c>
      <c r="I157" s="48">
        <f t="shared" si="42"/>
        <v>56100</v>
      </c>
      <c r="J157" s="48">
        <f t="shared" si="43"/>
        <v>0</v>
      </c>
      <c r="K157" s="48">
        <f t="shared" si="44"/>
        <v>56100</v>
      </c>
      <c r="L157" s="183" t="b">
        <f t="shared" si="38"/>
        <v>1</v>
      </c>
      <c r="M157" s="183" t="b">
        <f t="shared" si="39"/>
        <v>1</v>
      </c>
    </row>
    <row r="158" spans="1:13" ht="30">
      <c r="A158" s="52"/>
      <c r="B158" s="52"/>
      <c r="C158" s="52"/>
      <c r="D158" s="46"/>
      <c r="E158" s="47" t="s">
        <v>473</v>
      </c>
      <c r="F158" s="48">
        <f t="shared" si="46"/>
        <v>103680.5</v>
      </c>
      <c r="G158" s="48">
        <f t="shared" si="46"/>
        <v>0</v>
      </c>
      <c r="H158" s="48">
        <f t="shared" si="46"/>
        <v>103680.5</v>
      </c>
      <c r="I158" s="48">
        <f t="shared" si="42"/>
        <v>103680.5</v>
      </c>
      <c r="J158" s="48">
        <f t="shared" si="43"/>
        <v>0</v>
      </c>
      <c r="K158" s="48">
        <f t="shared" si="44"/>
        <v>103680.5</v>
      </c>
      <c r="L158" s="183" t="b">
        <f t="shared" si="38"/>
        <v>1</v>
      </c>
      <c r="M158" s="183" t="b">
        <f t="shared" si="39"/>
        <v>1</v>
      </c>
    </row>
    <row r="159" spans="1:13" ht="30">
      <c r="A159" s="52"/>
      <c r="B159" s="52"/>
      <c r="C159" s="52"/>
      <c r="D159" s="46"/>
      <c r="E159" s="47" t="s">
        <v>395</v>
      </c>
      <c r="F159" s="48">
        <f t="shared" si="46"/>
        <v>173804.8</v>
      </c>
      <c r="G159" s="48">
        <f t="shared" si="46"/>
        <v>0</v>
      </c>
      <c r="H159" s="48">
        <f t="shared" si="46"/>
        <v>173804.8</v>
      </c>
      <c r="I159" s="48">
        <f t="shared" si="42"/>
        <v>173804.8</v>
      </c>
      <c r="J159" s="48">
        <f t="shared" si="43"/>
        <v>0</v>
      </c>
      <c r="K159" s="48">
        <f t="shared" si="44"/>
        <v>173804.8</v>
      </c>
      <c r="L159" s="183" t="b">
        <f t="shared" si="38"/>
        <v>1</v>
      </c>
      <c r="M159" s="183" t="b">
        <f t="shared" si="39"/>
        <v>1</v>
      </c>
    </row>
    <row r="160" spans="1:13" ht="30">
      <c r="A160" s="52"/>
      <c r="B160" s="52"/>
      <c r="C160" s="52"/>
      <c r="D160" s="46"/>
      <c r="E160" s="47" t="s">
        <v>398</v>
      </c>
      <c r="F160" s="48">
        <f t="shared" si="46"/>
        <v>24000</v>
      </c>
      <c r="G160" s="48">
        <f t="shared" si="46"/>
        <v>0</v>
      </c>
      <c r="H160" s="48">
        <f t="shared" si="46"/>
        <v>24000</v>
      </c>
      <c r="I160" s="48">
        <f t="shared" si="42"/>
        <v>24000</v>
      </c>
      <c r="J160" s="48">
        <f t="shared" si="43"/>
        <v>0</v>
      </c>
      <c r="K160" s="48">
        <f t="shared" si="44"/>
        <v>24000</v>
      </c>
      <c r="L160" s="183" t="b">
        <f t="shared" si="38"/>
        <v>1</v>
      </c>
      <c r="M160" s="183" t="b">
        <f t="shared" si="39"/>
        <v>1</v>
      </c>
    </row>
    <row r="161" spans="1:13" ht="30">
      <c r="A161" s="52"/>
      <c r="B161" s="52"/>
      <c r="C161" s="52"/>
      <c r="D161" s="46"/>
      <c r="E161" s="47" t="s">
        <v>23</v>
      </c>
      <c r="F161" s="48">
        <f t="shared" si="46"/>
        <v>96354.3</v>
      </c>
      <c r="G161" s="48">
        <f t="shared" si="46"/>
        <v>81901.1</v>
      </c>
      <c r="H161" s="48">
        <f t="shared" si="46"/>
        <v>14453.2</v>
      </c>
      <c r="I161" s="48">
        <f t="shared" si="42"/>
        <v>96354.3</v>
      </c>
      <c r="J161" s="48">
        <f t="shared" si="43"/>
        <v>81901.1</v>
      </c>
      <c r="K161" s="48">
        <f t="shared" si="44"/>
        <v>14453.2</v>
      </c>
      <c r="L161" s="183" t="b">
        <f t="shared" si="38"/>
        <v>1</v>
      </c>
      <c r="M161" s="183" t="b">
        <f t="shared" si="39"/>
        <v>1</v>
      </c>
    </row>
    <row r="162" spans="1:13" ht="30">
      <c r="A162" s="52"/>
      <c r="B162" s="52"/>
      <c r="C162" s="52"/>
      <c r="D162" s="46"/>
      <c r="E162" s="47" t="s">
        <v>21</v>
      </c>
      <c r="F162" s="48">
        <f t="shared" si="46"/>
        <v>7000</v>
      </c>
      <c r="G162" s="48">
        <f t="shared" si="46"/>
        <v>5950</v>
      </c>
      <c r="H162" s="48">
        <f t="shared" si="46"/>
        <v>1050</v>
      </c>
      <c r="I162" s="48">
        <f t="shared" si="42"/>
        <v>7000</v>
      </c>
      <c r="J162" s="48">
        <f t="shared" si="43"/>
        <v>5950</v>
      </c>
      <c r="K162" s="48">
        <f t="shared" si="44"/>
        <v>1050</v>
      </c>
      <c r="L162" s="183" t="b">
        <f t="shared" si="38"/>
        <v>1</v>
      </c>
      <c r="M162" s="183" t="b">
        <f t="shared" si="39"/>
        <v>1</v>
      </c>
    </row>
    <row r="163" spans="1:13" ht="30">
      <c r="A163" s="52"/>
      <c r="B163" s="52"/>
      <c r="C163" s="52"/>
      <c r="D163" s="46"/>
      <c r="E163" s="47" t="s">
        <v>833</v>
      </c>
      <c r="F163" s="48">
        <f t="shared" si="46"/>
        <v>9061.9</v>
      </c>
      <c r="G163" s="48">
        <f t="shared" si="46"/>
        <v>9061.9</v>
      </c>
      <c r="H163" s="48">
        <f t="shared" si="46"/>
        <v>0</v>
      </c>
      <c r="I163" s="48">
        <f t="shared" si="42"/>
        <v>9061.9</v>
      </c>
      <c r="J163" s="48">
        <f t="shared" si="43"/>
        <v>9061.9</v>
      </c>
      <c r="K163" s="48">
        <f t="shared" si="44"/>
        <v>0</v>
      </c>
      <c r="L163" s="183" t="b">
        <f t="shared" si="38"/>
        <v>1</v>
      </c>
      <c r="M163" s="183" t="b">
        <f t="shared" si="39"/>
        <v>1</v>
      </c>
    </row>
    <row r="164" spans="1:13" ht="30">
      <c r="A164" s="52"/>
      <c r="B164" s="52"/>
      <c r="C164" s="52"/>
      <c r="D164" s="46"/>
      <c r="E164" s="47" t="s">
        <v>832</v>
      </c>
      <c r="F164" s="48">
        <f t="shared" si="46"/>
        <v>303756.6</v>
      </c>
      <c r="G164" s="48">
        <f t="shared" si="46"/>
        <v>303756.6</v>
      </c>
      <c r="H164" s="48">
        <f t="shared" si="46"/>
        <v>0</v>
      </c>
      <c r="I164" s="48">
        <f t="shared" si="42"/>
        <v>303756.6</v>
      </c>
      <c r="J164" s="48">
        <f t="shared" si="43"/>
        <v>303756.6</v>
      </c>
      <c r="K164" s="48">
        <f t="shared" si="44"/>
        <v>0</v>
      </c>
      <c r="L164" s="183" t="b">
        <f t="shared" si="38"/>
        <v>1</v>
      </c>
      <c r="M164" s="183" t="b">
        <f t="shared" si="39"/>
        <v>1</v>
      </c>
    </row>
    <row r="165" spans="1:13" ht="30">
      <c r="A165" s="52"/>
      <c r="B165" s="52"/>
      <c r="C165" s="52"/>
      <c r="D165" s="46"/>
      <c r="E165" s="47" t="s">
        <v>830</v>
      </c>
      <c r="F165" s="48">
        <f t="shared" si="46"/>
        <v>208.3</v>
      </c>
      <c r="G165" s="48">
        <f t="shared" si="46"/>
        <v>208.3</v>
      </c>
      <c r="H165" s="48">
        <f t="shared" si="46"/>
        <v>0</v>
      </c>
      <c r="I165" s="48">
        <f t="shared" si="42"/>
        <v>208.3</v>
      </c>
      <c r="J165" s="48">
        <f t="shared" si="43"/>
        <v>208.3</v>
      </c>
      <c r="K165" s="48">
        <f t="shared" si="44"/>
        <v>0</v>
      </c>
      <c r="L165" s="183" t="b">
        <f t="shared" si="38"/>
        <v>1</v>
      </c>
      <c r="M165" s="183" t="b">
        <f t="shared" si="39"/>
        <v>1</v>
      </c>
    </row>
    <row r="166" spans="1:13" ht="30">
      <c r="A166" s="52"/>
      <c r="B166" s="52"/>
      <c r="C166" s="52"/>
      <c r="D166" s="46"/>
      <c r="E166" s="74" t="s">
        <v>19</v>
      </c>
      <c r="F166" s="48">
        <f>F306</f>
        <v>1727.3</v>
      </c>
      <c r="G166" s="48">
        <f>G306</f>
        <v>1692.7</v>
      </c>
      <c r="H166" s="48">
        <f>H306</f>
        <v>34.6</v>
      </c>
      <c r="I166" s="48">
        <f t="shared" si="42"/>
        <v>1727.3</v>
      </c>
      <c r="J166" s="48">
        <f t="shared" si="43"/>
        <v>1692.7</v>
      </c>
      <c r="K166" s="48">
        <f t="shared" si="44"/>
        <v>34.6</v>
      </c>
      <c r="L166" s="183" t="b">
        <f t="shared" si="38"/>
        <v>1</v>
      </c>
      <c r="M166" s="183" t="b">
        <f t="shared" si="39"/>
        <v>1</v>
      </c>
    </row>
    <row r="167" spans="1:13" ht="30">
      <c r="A167" s="52"/>
      <c r="B167" s="52"/>
      <c r="C167" s="52"/>
      <c r="D167" s="46"/>
      <c r="E167" s="47" t="s">
        <v>469</v>
      </c>
      <c r="F167" s="48">
        <f>F310</f>
        <v>46916.5</v>
      </c>
      <c r="G167" s="48">
        <f>G310</f>
        <v>45978.1</v>
      </c>
      <c r="H167" s="48">
        <f>H310</f>
        <v>938.4</v>
      </c>
      <c r="I167" s="48">
        <f t="shared" si="42"/>
        <v>46916.5</v>
      </c>
      <c r="J167" s="48">
        <f t="shared" si="43"/>
        <v>45978.1</v>
      </c>
      <c r="K167" s="48">
        <f t="shared" si="44"/>
        <v>938.4</v>
      </c>
      <c r="L167" s="183" t="b">
        <f t="shared" si="38"/>
        <v>1</v>
      </c>
      <c r="M167" s="183" t="b">
        <f t="shared" si="39"/>
        <v>1</v>
      </c>
    </row>
    <row r="168" spans="1:13" ht="30">
      <c r="A168" s="52"/>
      <c r="B168" s="52"/>
      <c r="C168" s="52"/>
      <c r="D168" s="46"/>
      <c r="E168" s="47" t="s">
        <v>466</v>
      </c>
      <c r="F168" s="48">
        <f aca="true" t="shared" si="47" ref="F168:H169">F323</f>
        <v>18240.9</v>
      </c>
      <c r="G168" s="48">
        <f t="shared" si="47"/>
        <v>15504.7</v>
      </c>
      <c r="H168" s="48">
        <f t="shared" si="47"/>
        <v>2736.2</v>
      </c>
      <c r="I168" s="48">
        <f t="shared" si="42"/>
        <v>18240.9</v>
      </c>
      <c r="J168" s="48">
        <f t="shared" si="43"/>
        <v>15504.7</v>
      </c>
      <c r="K168" s="48">
        <f t="shared" si="44"/>
        <v>2736.2</v>
      </c>
      <c r="L168" s="183" t="b">
        <f t="shared" si="38"/>
        <v>1</v>
      </c>
      <c r="M168" s="183" t="b">
        <f t="shared" si="39"/>
        <v>1</v>
      </c>
    </row>
    <row r="169" spans="1:13" ht="30">
      <c r="A169" s="52"/>
      <c r="B169" s="52"/>
      <c r="C169" s="52"/>
      <c r="D169" s="46"/>
      <c r="E169" s="47" t="s">
        <v>84</v>
      </c>
      <c r="F169" s="48">
        <f t="shared" si="47"/>
        <v>3600</v>
      </c>
      <c r="G169" s="48">
        <f t="shared" si="47"/>
        <v>0</v>
      </c>
      <c r="H169" s="48">
        <f t="shared" si="47"/>
        <v>3600</v>
      </c>
      <c r="I169" s="48">
        <f t="shared" si="42"/>
        <v>3600</v>
      </c>
      <c r="J169" s="48">
        <f t="shared" si="43"/>
        <v>0</v>
      </c>
      <c r="K169" s="48">
        <f t="shared" si="44"/>
        <v>3600</v>
      </c>
      <c r="L169" s="183" t="b">
        <f t="shared" si="38"/>
        <v>1</v>
      </c>
      <c r="M169" s="183" t="b">
        <f t="shared" si="39"/>
        <v>1</v>
      </c>
    </row>
    <row r="170" spans="1:13" ht="30">
      <c r="A170" s="52"/>
      <c r="B170" s="52"/>
      <c r="C170" s="52"/>
      <c r="D170" s="46"/>
      <c r="E170" s="47" t="s">
        <v>464</v>
      </c>
      <c r="F170" s="48">
        <f aca="true" t="shared" si="48" ref="F170:H173">F326</f>
        <v>2173.1</v>
      </c>
      <c r="G170" s="48">
        <f t="shared" si="48"/>
        <v>2129.6</v>
      </c>
      <c r="H170" s="48">
        <f t="shared" si="48"/>
        <v>43.5</v>
      </c>
      <c r="I170" s="48">
        <f t="shared" si="42"/>
        <v>2173.1</v>
      </c>
      <c r="J170" s="48">
        <f t="shared" si="43"/>
        <v>2129.6</v>
      </c>
      <c r="K170" s="48">
        <f t="shared" si="44"/>
        <v>43.5</v>
      </c>
      <c r="L170" s="183" t="b">
        <f t="shared" si="38"/>
        <v>1</v>
      </c>
      <c r="M170" s="183" t="b">
        <f t="shared" si="39"/>
        <v>1</v>
      </c>
    </row>
    <row r="171" spans="1:13" ht="30">
      <c r="A171" s="52"/>
      <c r="B171" s="52"/>
      <c r="C171" s="52"/>
      <c r="D171" s="46"/>
      <c r="E171" s="47" t="s">
        <v>465</v>
      </c>
      <c r="F171" s="48">
        <f t="shared" si="48"/>
        <v>204272.4</v>
      </c>
      <c r="G171" s="48">
        <f t="shared" si="48"/>
        <v>200186.9</v>
      </c>
      <c r="H171" s="48">
        <f t="shared" si="48"/>
        <v>4085.5</v>
      </c>
      <c r="I171" s="48">
        <f t="shared" si="42"/>
        <v>204272.4</v>
      </c>
      <c r="J171" s="48">
        <f t="shared" si="43"/>
        <v>200186.9</v>
      </c>
      <c r="K171" s="48">
        <f t="shared" si="44"/>
        <v>4085.5</v>
      </c>
      <c r="L171" s="183" t="b">
        <f t="shared" si="38"/>
        <v>1</v>
      </c>
      <c r="M171" s="183" t="b">
        <f t="shared" si="39"/>
        <v>1</v>
      </c>
    </row>
    <row r="172" spans="1:13" ht="30">
      <c r="A172" s="52"/>
      <c r="B172" s="52"/>
      <c r="C172" s="52"/>
      <c r="D172" s="46"/>
      <c r="E172" s="47" t="s">
        <v>424</v>
      </c>
      <c r="F172" s="48">
        <f t="shared" si="48"/>
        <v>13264.9</v>
      </c>
      <c r="G172" s="48">
        <f t="shared" si="48"/>
        <v>12999.6</v>
      </c>
      <c r="H172" s="48">
        <f t="shared" si="48"/>
        <v>265.3</v>
      </c>
      <c r="I172" s="48">
        <f t="shared" si="42"/>
        <v>13264.9</v>
      </c>
      <c r="J172" s="48">
        <f t="shared" si="43"/>
        <v>12999.6</v>
      </c>
      <c r="K172" s="48">
        <f t="shared" si="44"/>
        <v>265.3</v>
      </c>
      <c r="L172" s="183" t="b">
        <f t="shared" si="38"/>
        <v>1</v>
      </c>
      <c r="M172" s="183" t="b">
        <f t="shared" si="39"/>
        <v>1</v>
      </c>
    </row>
    <row r="173" spans="1:13" ht="30">
      <c r="A173" s="52"/>
      <c r="B173" s="52"/>
      <c r="C173" s="52"/>
      <c r="D173" s="46"/>
      <c r="E173" s="47" t="s">
        <v>926</v>
      </c>
      <c r="F173" s="48">
        <f t="shared" si="48"/>
        <v>21731</v>
      </c>
      <c r="G173" s="48">
        <f t="shared" si="48"/>
        <v>21296.4</v>
      </c>
      <c r="H173" s="48">
        <f t="shared" si="48"/>
        <v>434.6</v>
      </c>
      <c r="I173" s="48">
        <f t="shared" si="42"/>
        <v>21731</v>
      </c>
      <c r="J173" s="48">
        <f t="shared" si="43"/>
        <v>21296.4</v>
      </c>
      <c r="K173" s="48">
        <f t="shared" si="44"/>
        <v>434.6</v>
      </c>
      <c r="L173" s="183" t="b">
        <f t="shared" si="38"/>
        <v>1</v>
      </c>
      <c r="M173" s="183" t="b">
        <f t="shared" si="39"/>
        <v>1</v>
      </c>
    </row>
    <row r="174" spans="1:13" ht="15">
      <c r="A174" s="52"/>
      <c r="B174" s="52"/>
      <c r="C174" s="52"/>
      <c r="D174" s="46"/>
      <c r="E174" s="50"/>
      <c r="F174" s="48"/>
      <c r="G174" s="48"/>
      <c r="H174" s="48"/>
      <c r="I174" s="48"/>
      <c r="J174" s="48"/>
      <c r="K174" s="48"/>
      <c r="L174" s="183" t="b">
        <f t="shared" si="38"/>
        <v>1</v>
      </c>
      <c r="M174" s="183" t="b">
        <f t="shared" si="39"/>
        <v>1</v>
      </c>
    </row>
    <row r="175" spans="1:21" ht="60">
      <c r="A175" s="51"/>
      <c r="B175" s="51"/>
      <c r="C175" s="51"/>
      <c r="D175" s="46" t="s">
        <v>343</v>
      </c>
      <c r="E175" s="50" t="s">
        <v>51</v>
      </c>
      <c r="F175" s="48">
        <f>F176+F177+F178+F179+F180+F181+F182+F183</f>
        <v>4435145.7</v>
      </c>
      <c r="G175" s="48">
        <f>G176+G177+G178+G179+G180+G181+G182+G183</f>
        <v>1979995.6</v>
      </c>
      <c r="H175" s="48">
        <f>H176+H177+H178+H179+H180+H181+H182+H183</f>
        <v>2455150.0999999996</v>
      </c>
      <c r="I175" s="48">
        <f aca="true" t="shared" si="49" ref="I175:I183">F175</f>
        <v>4435145.7</v>
      </c>
      <c r="J175" s="48">
        <f aca="true" t="shared" si="50" ref="J175:J183">G175</f>
        <v>1979995.6</v>
      </c>
      <c r="K175" s="48">
        <f aca="true" t="shared" si="51" ref="K175:K183">H175</f>
        <v>2455150.0999999996</v>
      </c>
      <c r="L175" s="183" t="b">
        <f t="shared" si="38"/>
        <v>1</v>
      </c>
      <c r="M175" s="183" t="b">
        <f t="shared" si="39"/>
        <v>1</v>
      </c>
      <c r="T175" s="42" t="b">
        <f>G175+H175=F175</f>
        <v>1</v>
      </c>
      <c r="U175" s="42" t="b">
        <f>J175+K175=I175</f>
        <v>1</v>
      </c>
    </row>
    <row r="176" spans="1:13" ht="30">
      <c r="A176" s="51"/>
      <c r="B176" s="51"/>
      <c r="C176" s="51"/>
      <c r="D176" s="46"/>
      <c r="E176" s="47" t="s">
        <v>807</v>
      </c>
      <c r="F176" s="48">
        <f aca="true" t="shared" si="52" ref="F176:F183">G176+H176</f>
        <v>253404.3</v>
      </c>
      <c r="G176" s="48">
        <f>G195</f>
        <v>0</v>
      </c>
      <c r="H176" s="48">
        <f>H195</f>
        <v>253404.3</v>
      </c>
      <c r="I176" s="48">
        <f t="shared" si="49"/>
        <v>253404.3</v>
      </c>
      <c r="J176" s="48">
        <f t="shared" si="50"/>
        <v>0</v>
      </c>
      <c r="K176" s="48">
        <f t="shared" si="51"/>
        <v>253404.3</v>
      </c>
      <c r="L176" s="183" t="b">
        <f t="shared" si="38"/>
        <v>1</v>
      </c>
      <c r="M176" s="183" t="b">
        <f t="shared" si="39"/>
        <v>1</v>
      </c>
    </row>
    <row r="177" spans="1:13" ht="30">
      <c r="A177" s="51"/>
      <c r="B177" s="51"/>
      <c r="C177" s="51"/>
      <c r="D177" s="46"/>
      <c r="E177" s="47" t="s">
        <v>804</v>
      </c>
      <c r="F177" s="48">
        <f t="shared" si="52"/>
        <v>917403.9</v>
      </c>
      <c r="G177" s="48">
        <f>G238</f>
        <v>0</v>
      </c>
      <c r="H177" s="48">
        <f>H238</f>
        <v>917403.9</v>
      </c>
      <c r="I177" s="48">
        <f t="shared" si="49"/>
        <v>917403.9</v>
      </c>
      <c r="J177" s="48">
        <f t="shared" si="50"/>
        <v>0</v>
      </c>
      <c r="K177" s="48">
        <f t="shared" si="51"/>
        <v>917403.9</v>
      </c>
      <c r="L177" s="183" t="b">
        <f t="shared" si="38"/>
        <v>1</v>
      </c>
      <c r="M177" s="183" t="b">
        <f t="shared" si="39"/>
        <v>1</v>
      </c>
    </row>
    <row r="178" spans="1:13" ht="30">
      <c r="A178" s="51"/>
      <c r="B178" s="51"/>
      <c r="C178" s="51"/>
      <c r="D178" s="46"/>
      <c r="E178" s="47" t="s">
        <v>18</v>
      </c>
      <c r="F178" s="48">
        <f t="shared" si="52"/>
        <v>642964.4</v>
      </c>
      <c r="G178" s="48">
        <f>G302</f>
        <v>630105.1</v>
      </c>
      <c r="H178" s="48">
        <f>H302</f>
        <v>12859.3</v>
      </c>
      <c r="I178" s="48">
        <f t="shared" si="49"/>
        <v>642964.4</v>
      </c>
      <c r="J178" s="48">
        <f t="shared" si="50"/>
        <v>630105.1</v>
      </c>
      <c r="K178" s="48">
        <f t="shared" si="51"/>
        <v>12859.3</v>
      </c>
      <c r="L178" s="183" t="b">
        <f t="shared" si="38"/>
        <v>1</v>
      </c>
      <c r="M178" s="183" t="b">
        <f t="shared" si="39"/>
        <v>1</v>
      </c>
    </row>
    <row r="179" spans="1:13" ht="30">
      <c r="A179" s="51"/>
      <c r="B179" s="51"/>
      <c r="C179" s="51"/>
      <c r="D179" s="46"/>
      <c r="E179" s="47" t="s">
        <v>392</v>
      </c>
      <c r="F179" s="48">
        <f t="shared" si="52"/>
        <v>1002771</v>
      </c>
      <c r="G179" s="48">
        <f>G303</f>
        <v>0</v>
      </c>
      <c r="H179" s="48">
        <f>H303</f>
        <v>1002771</v>
      </c>
      <c r="I179" s="48">
        <f t="shared" si="49"/>
        <v>1002771</v>
      </c>
      <c r="J179" s="48">
        <f t="shared" si="50"/>
        <v>0</v>
      </c>
      <c r="K179" s="48">
        <f t="shared" si="51"/>
        <v>1002771</v>
      </c>
      <c r="L179" s="183" t="b">
        <f t="shared" si="38"/>
        <v>1</v>
      </c>
      <c r="M179" s="183" t="b">
        <f t="shared" si="39"/>
        <v>1</v>
      </c>
    </row>
    <row r="180" spans="1:13" ht="30">
      <c r="A180" s="51"/>
      <c r="B180" s="51"/>
      <c r="C180" s="51"/>
      <c r="D180" s="46"/>
      <c r="E180" s="47" t="s">
        <v>471</v>
      </c>
      <c r="F180" s="48">
        <f t="shared" si="52"/>
        <v>470459.4</v>
      </c>
      <c r="G180" s="48">
        <f>G312</f>
        <v>399890.5</v>
      </c>
      <c r="H180" s="48">
        <f>H312</f>
        <v>70568.9</v>
      </c>
      <c r="I180" s="48">
        <f t="shared" si="49"/>
        <v>470459.4</v>
      </c>
      <c r="J180" s="48">
        <f t="shared" si="50"/>
        <v>399890.5</v>
      </c>
      <c r="K180" s="48">
        <f t="shared" si="51"/>
        <v>70568.9</v>
      </c>
      <c r="L180" s="183" t="b">
        <f t="shared" si="38"/>
        <v>1</v>
      </c>
      <c r="M180" s="183" t="b">
        <f t="shared" si="39"/>
        <v>1</v>
      </c>
    </row>
    <row r="181" spans="1:13" ht="30">
      <c r="A181" s="51"/>
      <c r="B181" s="51"/>
      <c r="C181" s="51"/>
      <c r="D181" s="46"/>
      <c r="E181" s="47" t="s">
        <v>389</v>
      </c>
      <c r="F181" s="48">
        <f t="shared" si="52"/>
        <v>37687.9</v>
      </c>
      <c r="G181" s="48">
        <f>G313</f>
        <v>0</v>
      </c>
      <c r="H181" s="48">
        <f>H313</f>
        <v>37687.9</v>
      </c>
      <c r="I181" s="48">
        <f t="shared" si="49"/>
        <v>37687.9</v>
      </c>
      <c r="J181" s="48">
        <f t="shared" si="50"/>
        <v>0</v>
      </c>
      <c r="K181" s="48">
        <f t="shared" si="51"/>
        <v>37687.9</v>
      </c>
      <c r="L181" s="183" t="b">
        <f t="shared" si="38"/>
        <v>1</v>
      </c>
      <c r="M181" s="183" t="b">
        <f t="shared" si="39"/>
        <v>1</v>
      </c>
    </row>
    <row r="182" spans="1:13" ht="30">
      <c r="A182" s="51"/>
      <c r="B182" s="51"/>
      <c r="C182" s="51"/>
      <c r="D182" s="46"/>
      <c r="E182" s="47" t="s">
        <v>462</v>
      </c>
      <c r="F182" s="48">
        <f t="shared" si="52"/>
        <v>950000</v>
      </c>
      <c r="G182" s="48">
        <f>G333</f>
        <v>950000</v>
      </c>
      <c r="H182" s="48">
        <f>H333</f>
        <v>0</v>
      </c>
      <c r="I182" s="48">
        <f t="shared" si="49"/>
        <v>950000</v>
      </c>
      <c r="J182" s="48">
        <f t="shared" si="50"/>
        <v>950000</v>
      </c>
      <c r="K182" s="48">
        <f t="shared" si="51"/>
        <v>0</v>
      </c>
      <c r="L182" s="183" t="b">
        <f t="shared" si="38"/>
        <v>1</v>
      </c>
      <c r="M182" s="183" t="b">
        <f t="shared" si="39"/>
        <v>1</v>
      </c>
    </row>
    <row r="183" spans="1:13" ht="30">
      <c r="A183" s="51"/>
      <c r="B183" s="51"/>
      <c r="C183" s="51"/>
      <c r="D183" s="46"/>
      <c r="E183" s="47" t="s">
        <v>388</v>
      </c>
      <c r="F183" s="48">
        <f t="shared" si="52"/>
        <v>160454.8</v>
      </c>
      <c r="G183" s="48">
        <f>G334</f>
        <v>0</v>
      </c>
      <c r="H183" s="48">
        <f>H334</f>
        <v>160454.8</v>
      </c>
      <c r="I183" s="48">
        <f t="shared" si="49"/>
        <v>160454.8</v>
      </c>
      <c r="J183" s="48">
        <f t="shared" si="50"/>
        <v>0</v>
      </c>
      <c r="K183" s="48">
        <f t="shared" si="51"/>
        <v>160454.8</v>
      </c>
      <c r="L183" s="183" t="b">
        <f t="shared" si="38"/>
        <v>1</v>
      </c>
      <c r="M183" s="183" t="b">
        <f t="shared" si="39"/>
        <v>1</v>
      </c>
    </row>
    <row r="184" spans="1:13" ht="45">
      <c r="A184" s="51"/>
      <c r="B184" s="51"/>
      <c r="C184" s="51"/>
      <c r="D184" s="46" t="s">
        <v>355</v>
      </c>
      <c r="E184" s="47"/>
      <c r="F184" s="48">
        <f>F185</f>
        <v>416.7</v>
      </c>
      <c r="G184" s="48">
        <f>G185</f>
        <v>416.7</v>
      </c>
      <c r="H184" s="48">
        <f>H185</f>
        <v>0</v>
      </c>
      <c r="I184" s="48">
        <f aca="true" t="shared" si="53" ref="I184:K185">F184</f>
        <v>416.7</v>
      </c>
      <c r="J184" s="193">
        <f t="shared" si="53"/>
        <v>416.7</v>
      </c>
      <c r="K184" s="193">
        <f t="shared" si="53"/>
        <v>0</v>
      </c>
      <c r="L184" s="183" t="b">
        <f t="shared" si="38"/>
        <v>1</v>
      </c>
      <c r="M184" s="183" t="b">
        <f t="shared" si="39"/>
        <v>1</v>
      </c>
    </row>
    <row r="185" spans="1:21" ht="30">
      <c r="A185" s="51"/>
      <c r="B185" s="51"/>
      <c r="C185" s="51"/>
      <c r="E185" s="47" t="s">
        <v>493</v>
      </c>
      <c r="F185" s="48">
        <f>F235</f>
        <v>416.7</v>
      </c>
      <c r="G185" s="48">
        <f>G235</f>
        <v>416.7</v>
      </c>
      <c r="H185" s="48">
        <f>H235</f>
        <v>0</v>
      </c>
      <c r="I185" s="48">
        <f t="shared" si="53"/>
        <v>416.7</v>
      </c>
      <c r="J185" s="193">
        <f t="shared" si="53"/>
        <v>416.7</v>
      </c>
      <c r="K185" s="193">
        <f t="shared" si="53"/>
        <v>0</v>
      </c>
      <c r="L185" s="183" t="b">
        <f t="shared" si="38"/>
        <v>1</v>
      </c>
      <c r="M185" s="183" t="b">
        <f t="shared" si="39"/>
        <v>1</v>
      </c>
      <c r="T185" s="42" t="b">
        <f aca="true" t="shared" si="54" ref="T185:T216">G185+H185=F185</f>
        <v>1</v>
      </c>
      <c r="U185" s="42" t="b">
        <f aca="true" t="shared" si="55" ref="U185:U216">J185+K185=I185</f>
        <v>1</v>
      </c>
    </row>
    <row r="186" spans="1:21" ht="60">
      <c r="A186" s="49" t="s">
        <v>948</v>
      </c>
      <c r="B186" s="49" t="s">
        <v>957</v>
      </c>
      <c r="C186" s="311" t="s">
        <v>630</v>
      </c>
      <c r="D186" s="46" t="s">
        <v>838</v>
      </c>
      <c r="E186" s="50" t="s">
        <v>51</v>
      </c>
      <c r="F186" s="48">
        <f>G186+H186</f>
        <v>5181926.7</v>
      </c>
      <c r="G186" s="48">
        <f>G187+G194</f>
        <v>0</v>
      </c>
      <c r="H186" s="48">
        <f>H187+H194</f>
        <v>5181926.7</v>
      </c>
      <c r="I186" s="48">
        <f aca="true" t="shared" si="56" ref="I186:K190">F186</f>
        <v>5181926.7</v>
      </c>
      <c r="J186" s="48">
        <f t="shared" si="56"/>
        <v>0</v>
      </c>
      <c r="K186" s="48">
        <f t="shared" si="56"/>
        <v>5181926.7</v>
      </c>
      <c r="L186" s="183" t="b">
        <f t="shared" si="38"/>
        <v>1</v>
      </c>
      <c r="M186" s="183" t="b">
        <f t="shared" si="39"/>
        <v>1</v>
      </c>
      <c r="N186" s="104" t="b">
        <f aca="true" t="shared" si="57" ref="N186:S186">F187+F194=F186</f>
        <v>1</v>
      </c>
      <c r="O186" s="104" t="b">
        <f t="shared" si="57"/>
        <v>1</v>
      </c>
      <c r="P186" s="104" t="b">
        <f t="shared" si="57"/>
        <v>1</v>
      </c>
      <c r="Q186" s="104" t="b">
        <f t="shared" si="57"/>
        <v>1</v>
      </c>
      <c r="R186" s="104" t="b">
        <f t="shared" si="57"/>
        <v>1</v>
      </c>
      <c r="S186" s="104" t="b">
        <f t="shared" si="57"/>
        <v>1</v>
      </c>
      <c r="T186" s="42" t="b">
        <f t="shared" si="54"/>
        <v>1</v>
      </c>
      <c r="U186" s="42" t="b">
        <f t="shared" si="55"/>
        <v>1</v>
      </c>
    </row>
    <row r="187" spans="1:21" ht="60">
      <c r="A187" s="51"/>
      <c r="B187" s="51"/>
      <c r="C187" s="312"/>
      <c r="D187" s="46" t="s">
        <v>39</v>
      </c>
      <c r="E187" s="50" t="s">
        <v>51</v>
      </c>
      <c r="F187" s="48">
        <f>SUM(F188:F193)</f>
        <v>4928522.4</v>
      </c>
      <c r="G187" s="48">
        <f>SUM(G188:G193)</f>
        <v>0</v>
      </c>
      <c r="H187" s="48">
        <f>SUM(H188:H193)</f>
        <v>4928522.4</v>
      </c>
      <c r="I187" s="48">
        <f t="shared" si="56"/>
        <v>4928522.4</v>
      </c>
      <c r="J187" s="48">
        <f t="shared" si="56"/>
        <v>0</v>
      </c>
      <c r="K187" s="48">
        <f t="shared" si="56"/>
        <v>4928522.4</v>
      </c>
      <c r="L187" s="183" t="b">
        <f t="shared" si="38"/>
        <v>1</v>
      </c>
      <c r="M187" s="183" t="b">
        <f t="shared" si="39"/>
        <v>1</v>
      </c>
      <c r="N187" s="43" t="b">
        <f aca="true" t="shared" si="58" ref="N187:S187">F188+F189+F190+F191+F192+F193=F187</f>
        <v>1</v>
      </c>
      <c r="O187" s="43" t="b">
        <f t="shared" si="58"/>
        <v>1</v>
      </c>
      <c r="P187" s="43" t="b">
        <f t="shared" si="58"/>
        <v>1</v>
      </c>
      <c r="Q187" s="43" t="b">
        <f t="shared" si="58"/>
        <v>1</v>
      </c>
      <c r="R187" s="43" t="b">
        <f t="shared" si="58"/>
        <v>1</v>
      </c>
      <c r="S187" s="43" t="b">
        <f t="shared" si="58"/>
        <v>1</v>
      </c>
      <c r="T187" s="42" t="b">
        <f t="shared" si="54"/>
        <v>1</v>
      </c>
      <c r="U187" s="42" t="b">
        <f t="shared" si="55"/>
        <v>1</v>
      </c>
    </row>
    <row r="188" spans="1:21" ht="30">
      <c r="A188" s="51"/>
      <c r="B188" s="51"/>
      <c r="C188" s="312"/>
      <c r="D188" s="46"/>
      <c r="E188" s="47" t="s">
        <v>806</v>
      </c>
      <c r="F188" s="48">
        <f>G188+H188</f>
        <v>4803432.5</v>
      </c>
      <c r="G188" s="48">
        <f>G202</f>
        <v>0</v>
      </c>
      <c r="H188" s="48">
        <f>H202</f>
        <v>4803432.5</v>
      </c>
      <c r="I188" s="48">
        <f t="shared" si="56"/>
        <v>4803432.5</v>
      </c>
      <c r="J188" s="48">
        <f t="shared" si="56"/>
        <v>0</v>
      </c>
      <c r="K188" s="48">
        <f t="shared" si="56"/>
        <v>4803432.5</v>
      </c>
      <c r="L188" s="183" t="b">
        <f t="shared" si="38"/>
        <v>1</v>
      </c>
      <c r="M188" s="183" t="b">
        <f t="shared" si="39"/>
        <v>1</v>
      </c>
      <c r="T188" s="42" t="b">
        <f t="shared" si="54"/>
        <v>1</v>
      </c>
      <c r="U188" s="42" t="b">
        <f t="shared" si="55"/>
        <v>1</v>
      </c>
    </row>
    <row r="189" spans="1:21" ht="30">
      <c r="A189" s="51"/>
      <c r="B189" s="51"/>
      <c r="C189" s="312"/>
      <c r="D189" s="46"/>
      <c r="E189" s="47" t="s">
        <v>938</v>
      </c>
      <c r="F189" s="48">
        <f>G189+H189</f>
        <v>51998.9</v>
      </c>
      <c r="G189" s="48">
        <f>G203</f>
        <v>0</v>
      </c>
      <c r="H189" s="48">
        <f>H203</f>
        <v>51998.9</v>
      </c>
      <c r="I189" s="48">
        <f t="shared" si="56"/>
        <v>51998.9</v>
      </c>
      <c r="J189" s="48">
        <f t="shared" si="56"/>
        <v>0</v>
      </c>
      <c r="K189" s="48">
        <f t="shared" si="56"/>
        <v>51998.9</v>
      </c>
      <c r="L189" s="183" t="b">
        <f t="shared" si="38"/>
        <v>1</v>
      </c>
      <c r="M189" s="183" t="b">
        <f t="shared" si="39"/>
        <v>1</v>
      </c>
      <c r="T189" s="42" t="b">
        <f t="shared" si="54"/>
        <v>1</v>
      </c>
      <c r="U189" s="42" t="b">
        <f t="shared" si="55"/>
        <v>1</v>
      </c>
    </row>
    <row r="190" spans="1:21" ht="30">
      <c r="A190" s="51"/>
      <c r="B190" s="51"/>
      <c r="C190" s="312"/>
      <c r="D190" s="46"/>
      <c r="E190" s="47" t="s">
        <v>805</v>
      </c>
      <c r="F190" s="48">
        <f>G190+H190</f>
        <v>25000</v>
      </c>
      <c r="G190" s="48">
        <f>G206</f>
        <v>0</v>
      </c>
      <c r="H190" s="48">
        <f>H206</f>
        <v>25000</v>
      </c>
      <c r="I190" s="48">
        <f t="shared" si="56"/>
        <v>25000</v>
      </c>
      <c r="J190" s="48">
        <f t="shared" si="56"/>
        <v>0</v>
      </c>
      <c r="K190" s="48">
        <f t="shared" si="56"/>
        <v>25000</v>
      </c>
      <c r="L190" s="183" t="b">
        <f t="shared" si="38"/>
        <v>1</v>
      </c>
      <c r="M190" s="183" t="b">
        <f t="shared" si="39"/>
        <v>1</v>
      </c>
      <c r="T190" s="42" t="b">
        <f t="shared" si="54"/>
        <v>1</v>
      </c>
      <c r="U190" s="42" t="b">
        <f t="shared" si="55"/>
        <v>1</v>
      </c>
    </row>
    <row r="191" spans="1:21" ht="30">
      <c r="A191" s="51"/>
      <c r="B191" s="51"/>
      <c r="C191" s="312"/>
      <c r="D191" s="46"/>
      <c r="E191" s="47" t="s">
        <v>151</v>
      </c>
      <c r="F191" s="48"/>
      <c r="G191" s="48"/>
      <c r="H191" s="48"/>
      <c r="I191" s="48"/>
      <c r="J191" s="48"/>
      <c r="K191" s="48"/>
      <c r="L191" s="183" t="b">
        <f t="shared" si="38"/>
        <v>1</v>
      </c>
      <c r="M191" s="183" t="b">
        <f t="shared" si="39"/>
        <v>1</v>
      </c>
      <c r="T191" s="42" t="b">
        <f t="shared" si="54"/>
        <v>1</v>
      </c>
      <c r="U191" s="42" t="b">
        <f t="shared" si="55"/>
        <v>1</v>
      </c>
    </row>
    <row r="192" spans="1:21" ht="30">
      <c r="A192" s="51"/>
      <c r="B192" s="51"/>
      <c r="C192" s="312"/>
      <c r="D192" s="46"/>
      <c r="E192" s="47" t="s">
        <v>456</v>
      </c>
      <c r="F192" s="48">
        <f>G192+H192</f>
        <v>0</v>
      </c>
      <c r="G192" s="48">
        <v>0</v>
      </c>
      <c r="H192" s="48">
        <v>0</v>
      </c>
      <c r="I192" s="48">
        <v>0</v>
      </c>
      <c r="J192" s="48">
        <f aca="true" t="shared" si="59" ref="J192:K197">G192</f>
        <v>0</v>
      </c>
      <c r="K192" s="48">
        <f t="shared" si="59"/>
        <v>0</v>
      </c>
      <c r="L192" s="183" t="b">
        <f t="shared" si="38"/>
        <v>1</v>
      </c>
      <c r="M192" s="183" t="b">
        <f t="shared" si="39"/>
        <v>1</v>
      </c>
      <c r="T192" s="42" t="b">
        <f t="shared" si="54"/>
        <v>1</v>
      </c>
      <c r="U192" s="42" t="b">
        <f t="shared" si="55"/>
        <v>1</v>
      </c>
    </row>
    <row r="193" spans="1:21" ht="30">
      <c r="A193" s="51"/>
      <c r="B193" s="51"/>
      <c r="C193" s="312"/>
      <c r="D193" s="46"/>
      <c r="E193" s="47" t="s">
        <v>400</v>
      </c>
      <c r="F193" s="48">
        <f>F209</f>
        <v>48091</v>
      </c>
      <c r="G193" s="48">
        <f>G209</f>
        <v>0</v>
      </c>
      <c r="H193" s="48">
        <f>H209</f>
        <v>48091</v>
      </c>
      <c r="I193" s="48">
        <f aca="true" t="shared" si="60" ref="I193:I206">F193</f>
        <v>48091</v>
      </c>
      <c r="J193" s="48">
        <f t="shared" si="59"/>
        <v>0</v>
      </c>
      <c r="K193" s="48">
        <f t="shared" si="59"/>
        <v>48091</v>
      </c>
      <c r="L193" s="183" t="b">
        <f t="shared" si="38"/>
        <v>1</v>
      </c>
      <c r="M193" s="183" t="b">
        <f t="shared" si="39"/>
        <v>1</v>
      </c>
      <c r="T193" s="42" t="b">
        <f t="shared" si="54"/>
        <v>1</v>
      </c>
      <c r="U193" s="42" t="b">
        <f t="shared" si="55"/>
        <v>1</v>
      </c>
    </row>
    <row r="194" spans="1:21" ht="60">
      <c r="A194" s="51"/>
      <c r="B194" s="51"/>
      <c r="C194" s="312"/>
      <c r="D194" s="46" t="s">
        <v>343</v>
      </c>
      <c r="E194" s="50" t="s">
        <v>51</v>
      </c>
      <c r="F194" s="48">
        <f>F195</f>
        <v>253404.3</v>
      </c>
      <c r="G194" s="48">
        <f>G195</f>
        <v>0</v>
      </c>
      <c r="H194" s="48">
        <f>H195</f>
        <v>253404.3</v>
      </c>
      <c r="I194" s="48">
        <f t="shared" si="60"/>
        <v>253404.3</v>
      </c>
      <c r="J194" s="48">
        <f t="shared" si="59"/>
        <v>0</v>
      </c>
      <c r="K194" s="48">
        <f t="shared" si="59"/>
        <v>253404.3</v>
      </c>
      <c r="L194" s="183" t="b">
        <f t="shared" si="38"/>
        <v>1</v>
      </c>
      <c r="M194" s="183" t="b">
        <f t="shared" si="39"/>
        <v>1</v>
      </c>
      <c r="T194" s="42" t="b">
        <f t="shared" si="54"/>
        <v>1</v>
      </c>
      <c r="U194" s="42" t="b">
        <f t="shared" si="55"/>
        <v>1</v>
      </c>
    </row>
    <row r="195" spans="1:21" ht="30">
      <c r="A195" s="54"/>
      <c r="B195" s="54"/>
      <c r="C195" s="313"/>
      <c r="D195" s="46"/>
      <c r="E195" s="47" t="s">
        <v>807</v>
      </c>
      <c r="F195" s="48">
        <f>G195+H195</f>
        <v>253404.3</v>
      </c>
      <c r="G195" s="48">
        <f>G198</f>
        <v>0</v>
      </c>
      <c r="H195" s="48">
        <f>H198</f>
        <v>253404.3</v>
      </c>
      <c r="I195" s="48">
        <f t="shared" si="60"/>
        <v>253404.3</v>
      </c>
      <c r="J195" s="48">
        <f t="shared" si="59"/>
        <v>0</v>
      </c>
      <c r="K195" s="48">
        <f t="shared" si="59"/>
        <v>253404.3</v>
      </c>
      <c r="L195" s="183" t="b">
        <f t="shared" si="38"/>
        <v>1</v>
      </c>
      <c r="M195" s="183" t="b">
        <f t="shared" si="39"/>
        <v>1</v>
      </c>
      <c r="T195" s="42" t="b">
        <f t="shared" si="54"/>
        <v>1</v>
      </c>
      <c r="U195" s="42" t="b">
        <f t="shared" si="55"/>
        <v>1</v>
      </c>
    </row>
    <row r="196" spans="1:21" ht="75">
      <c r="A196" s="49" t="s">
        <v>876</v>
      </c>
      <c r="B196" s="49" t="s">
        <v>958</v>
      </c>
      <c r="C196" s="49" t="s">
        <v>631</v>
      </c>
      <c r="D196" s="46" t="s">
        <v>838</v>
      </c>
      <c r="E196" s="50" t="s">
        <v>51</v>
      </c>
      <c r="F196" s="48">
        <f>G196+H196</f>
        <v>253404.3</v>
      </c>
      <c r="G196" s="48">
        <f>G197</f>
        <v>0</v>
      </c>
      <c r="H196" s="48">
        <f>H197</f>
        <v>253404.3</v>
      </c>
      <c r="I196" s="48">
        <f t="shared" si="60"/>
        <v>253404.3</v>
      </c>
      <c r="J196" s="48">
        <f t="shared" si="59"/>
        <v>0</v>
      </c>
      <c r="K196" s="48">
        <f t="shared" si="59"/>
        <v>253404.3</v>
      </c>
      <c r="L196" s="183" t="b">
        <f t="shared" si="38"/>
        <v>1</v>
      </c>
      <c r="M196" s="183" t="b">
        <f t="shared" si="39"/>
        <v>1</v>
      </c>
      <c r="T196" s="42" t="b">
        <f t="shared" si="54"/>
        <v>1</v>
      </c>
      <c r="U196" s="42" t="b">
        <f t="shared" si="55"/>
        <v>1</v>
      </c>
    </row>
    <row r="197" spans="1:21" ht="60">
      <c r="A197" s="52"/>
      <c r="B197" s="52"/>
      <c r="C197" s="52"/>
      <c r="D197" s="46" t="s">
        <v>343</v>
      </c>
      <c r="E197" s="50" t="s">
        <v>51</v>
      </c>
      <c r="F197" s="48">
        <f>F198</f>
        <v>253404.3</v>
      </c>
      <c r="G197" s="48">
        <f>G198</f>
        <v>0</v>
      </c>
      <c r="H197" s="48">
        <f>H198</f>
        <v>253404.3</v>
      </c>
      <c r="I197" s="48">
        <f t="shared" si="60"/>
        <v>253404.3</v>
      </c>
      <c r="J197" s="48">
        <f t="shared" si="59"/>
        <v>0</v>
      </c>
      <c r="K197" s="48">
        <f t="shared" si="59"/>
        <v>253404.3</v>
      </c>
      <c r="L197" s="183" t="b">
        <f t="shared" si="38"/>
        <v>1</v>
      </c>
      <c r="M197" s="183" t="b">
        <f t="shared" si="39"/>
        <v>1</v>
      </c>
      <c r="T197" s="42" t="b">
        <f t="shared" si="54"/>
        <v>1</v>
      </c>
      <c r="U197" s="42" t="b">
        <f t="shared" si="55"/>
        <v>1</v>
      </c>
    </row>
    <row r="198" spans="1:21" ht="30">
      <c r="A198" s="56"/>
      <c r="B198" s="52"/>
      <c r="C198" s="52"/>
      <c r="D198" s="46"/>
      <c r="E198" s="47" t="s">
        <v>807</v>
      </c>
      <c r="F198" s="48">
        <f>G198+H198</f>
        <v>253404.3</v>
      </c>
      <c r="G198" s="48">
        <v>0</v>
      </c>
      <c r="H198" s="48">
        <v>253404.3</v>
      </c>
      <c r="I198" s="48">
        <f t="shared" si="60"/>
        <v>253404.3</v>
      </c>
      <c r="J198" s="48">
        <f>G198</f>
        <v>0</v>
      </c>
      <c r="K198" s="193">
        <f>I198</f>
        <v>253404.3</v>
      </c>
      <c r="L198" s="183" t="b">
        <f t="shared" si="38"/>
        <v>1</v>
      </c>
      <c r="M198" s="183" t="b">
        <f t="shared" si="39"/>
        <v>1</v>
      </c>
      <c r="T198" s="42" t="b">
        <f t="shared" si="54"/>
        <v>1</v>
      </c>
      <c r="U198" s="42" t="b">
        <f t="shared" si="55"/>
        <v>1</v>
      </c>
    </row>
    <row r="199" spans="1:21" ht="120">
      <c r="A199" s="55" t="s">
        <v>594</v>
      </c>
      <c r="B199" s="55" t="s">
        <v>595</v>
      </c>
      <c r="C199" s="55" t="s">
        <v>109</v>
      </c>
      <c r="D199" s="46" t="s">
        <v>39</v>
      </c>
      <c r="E199" s="50" t="s">
        <v>51</v>
      </c>
      <c r="F199" s="48">
        <v>0</v>
      </c>
      <c r="G199" s="48">
        <v>0</v>
      </c>
      <c r="H199" s="48">
        <v>0</v>
      </c>
      <c r="I199" s="48">
        <f t="shared" si="60"/>
        <v>0</v>
      </c>
      <c r="J199" s="48">
        <f aca="true" t="shared" si="61" ref="J199:J221">G199</f>
        <v>0</v>
      </c>
      <c r="K199" s="48">
        <f aca="true" t="shared" si="62" ref="K199:K221">H199</f>
        <v>0</v>
      </c>
      <c r="L199" s="183" t="b">
        <f t="shared" si="38"/>
        <v>1</v>
      </c>
      <c r="M199" s="183" t="b">
        <f t="shared" si="39"/>
        <v>1</v>
      </c>
      <c r="T199" s="42" t="b">
        <f t="shared" si="54"/>
        <v>1</v>
      </c>
      <c r="U199" s="42" t="b">
        <f t="shared" si="55"/>
        <v>1</v>
      </c>
    </row>
    <row r="200" spans="1:21" ht="195">
      <c r="A200" s="57" t="s">
        <v>407</v>
      </c>
      <c r="B200" s="49" t="s">
        <v>845</v>
      </c>
      <c r="C200" s="311" t="s">
        <v>48</v>
      </c>
      <c r="D200" s="46" t="s">
        <v>838</v>
      </c>
      <c r="E200" s="50" t="s">
        <v>51</v>
      </c>
      <c r="F200" s="48">
        <f aca="true" t="shared" si="63" ref="F200:F206">G200+H200</f>
        <v>4855431.4</v>
      </c>
      <c r="G200" s="48">
        <f>G201</f>
        <v>0</v>
      </c>
      <c r="H200" s="48">
        <f>H201</f>
        <v>4855431.4</v>
      </c>
      <c r="I200" s="48">
        <f t="shared" si="60"/>
        <v>4855431.4</v>
      </c>
      <c r="J200" s="48">
        <f t="shared" si="61"/>
        <v>0</v>
      </c>
      <c r="K200" s="48">
        <f t="shared" si="62"/>
        <v>4855431.4</v>
      </c>
      <c r="L200" s="183" t="b">
        <f t="shared" si="38"/>
        <v>1</v>
      </c>
      <c r="M200" s="183" t="b">
        <f t="shared" si="39"/>
        <v>1</v>
      </c>
      <c r="T200" s="42" t="b">
        <f t="shared" si="54"/>
        <v>1</v>
      </c>
      <c r="U200" s="42" t="b">
        <f t="shared" si="55"/>
        <v>1</v>
      </c>
    </row>
    <row r="201" spans="1:21" ht="60">
      <c r="A201" s="56"/>
      <c r="B201" s="52"/>
      <c r="C201" s="312"/>
      <c r="D201" s="46" t="s">
        <v>39</v>
      </c>
      <c r="E201" s="50" t="s">
        <v>51</v>
      </c>
      <c r="F201" s="48">
        <f t="shared" si="63"/>
        <v>4855431.4</v>
      </c>
      <c r="G201" s="48">
        <f>G202+G203</f>
        <v>0</v>
      </c>
      <c r="H201" s="48">
        <f>H202+H203</f>
        <v>4855431.4</v>
      </c>
      <c r="I201" s="48">
        <f t="shared" si="60"/>
        <v>4855431.4</v>
      </c>
      <c r="J201" s="48">
        <f t="shared" si="61"/>
        <v>0</v>
      </c>
      <c r="K201" s="48">
        <f t="shared" si="62"/>
        <v>4855431.4</v>
      </c>
      <c r="L201" s="183" t="b">
        <f t="shared" si="38"/>
        <v>1</v>
      </c>
      <c r="M201" s="183" t="b">
        <f t="shared" si="39"/>
        <v>1</v>
      </c>
      <c r="T201" s="42" t="b">
        <f t="shared" si="54"/>
        <v>1</v>
      </c>
      <c r="U201" s="42" t="b">
        <f t="shared" si="55"/>
        <v>1</v>
      </c>
    </row>
    <row r="202" spans="1:21" ht="30">
      <c r="A202" s="56"/>
      <c r="B202" s="52"/>
      <c r="C202" s="312"/>
      <c r="D202" s="46"/>
      <c r="E202" s="47" t="s">
        <v>806</v>
      </c>
      <c r="F202" s="48">
        <f t="shared" si="63"/>
        <v>4803432.5</v>
      </c>
      <c r="G202" s="48">
        <v>0</v>
      </c>
      <c r="H202" s="48">
        <v>4803432.5</v>
      </c>
      <c r="I202" s="48">
        <f t="shared" si="60"/>
        <v>4803432.5</v>
      </c>
      <c r="J202" s="48">
        <f t="shared" si="61"/>
        <v>0</v>
      </c>
      <c r="K202" s="48">
        <f t="shared" si="62"/>
        <v>4803432.5</v>
      </c>
      <c r="L202" s="183" t="b">
        <f t="shared" si="38"/>
        <v>1</v>
      </c>
      <c r="M202" s="183" t="b">
        <f t="shared" si="39"/>
        <v>1</v>
      </c>
      <c r="T202" s="42" t="b">
        <f t="shared" si="54"/>
        <v>1</v>
      </c>
      <c r="U202" s="42" t="b">
        <f t="shared" si="55"/>
        <v>1</v>
      </c>
    </row>
    <row r="203" spans="1:21" ht="30">
      <c r="A203" s="56"/>
      <c r="B203" s="58"/>
      <c r="C203" s="313"/>
      <c r="D203" s="46"/>
      <c r="E203" s="47" t="s">
        <v>938</v>
      </c>
      <c r="F203" s="48">
        <f t="shared" si="63"/>
        <v>51998.9</v>
      </c>
      <c r="G203" s="48">
        <v>0</v>
      </c>
      <c r="H203" s="48">
        <v>51998.9</v>
      </c>
      <c r="I203" s="48">
        <f t="shared" si="60"/>
        <v>51998.9</v>
      </c>
      <c r="J203" s="48">
        <f t="shared" si="61"/>
        <v>0</v>
      </c>
      <c r="K203" s="48">
        <f t="shared" si="62"/>
        <v>51998.9</v>
      </c>
      <c r="L203" s="183" t="b">
        <f t="shared" si="38"/>
        <v>1</v>
      </c>
      <c r="M203" s="183" t="b">
        <f t="shared" si="39"/>
        <v>1</v>
      </c>
      <c r="T203" s="42" t="b">
        <f t="shared" si="54"/>
        <v>1</v>
      </c>
      <c r="U203" s="42" t="b">
        <f t="shared" si="55"/>
        <v>1</v>
      </c>
    </row>
    <row r="204" spans="1:21" ht="30">
      <c r="A204" s="59" t="s">
        <v>408</v>
      </c>
      <c r="B204" s="311" t="s">
        <v>879</v>
      </c>
      <c r="C204" s="311" t="s">
        <v>740</v>
      </c>
      <c r="D204" s="46" t="s">
        <v>838</v>
      </c>
      <c r="E204" s="50" t="s">
        <v>51</v>
      </c>
      <c r="F204" s="48">
        <f t="shared" si="63"/>
        <v>25000</v>
      </c>
      <c r="G204" s="48">
        <f>G205</f>
        <v>0</v>
      </c>
      <c r="H204" s="48">
        <f>H205</f>
        <v>25000</v>
      </c>
      <c r="I204" s="48">
        <f t="shared" si="60"/>
        <v>25000</v>
      </c>
      <c r="J204" s="48">
        <f t="shared" si="61"/>
        <v>0</v>
      </c>
      <c r="K204" s="48">
        <f t="shared" si="62"/>
        <v>25000</v>
      </c>
      <c r="L204" s="183" t="b">
        <f t="shared" si="38"/>
        <v>1</v>
      </c>
      <c r="M204" s="183" t="b">
        <f t="shared" si="39"/>
        <v>1</v>
      </c>
      <c r="T204" s="42" t="b">
        <f t="shared" si="54"/>
        <v>1</v>
      </c>
      <c r="U204" s="42" t="b">
        <f t="shared" si="55"/>
        <v>1</v>
      </c>
    </row>
    <row r="205" spans="1:21" ht="60">
      <c r="A205" s="60"/>
      <c r="B205" s="312"/>
      <c r="C205" s="312"/>
      <c r="D205" s="46" t="s">
        <v>39</v>
      </c>
      <c r="E205" s="50" t="s">
        <v>51</v>
      </c>
      <c r="F205" s="48">
        <f t="shared" si="63"/>
        <v>25000</v>
      </c>
      <c r="G205" s="48">
        <f>G206</f>
        <v>0</v>
      </c>
      <c r="H205" s="48">
        <f>H206</f>
        <v>25000</v>
      </c>
      <c r="I205" s="48">
        <f t="shared" si="60"/>
        <v>25000</v>
      </c>
      <c r="J205" s="48">
        <f t="shared" si="61"/>
        <v>0</v>
      </c>
      <c r="K205" s="48">
        <f t="shared" si="62"/>
        <v>25000</v>
      </c>
      <c r="L205" s="183" t="b">
        <f aca="true" t="shared" si="64" ref="L205:L268">G205+H205=F205</f>
        <v>1</v>
      </c>
      <c r="M205" s="183" t="b">
        <f aca="true" t="shared" si="65" ref="M205:M268">J205+K205=I205</f>
        <v>1</v>
      </c>
      <c r="T205" s="42" t="b">
        <f t="shared" si="54"/>
        <v>1</v>
      </c>
      <c r="U205" s="42" t="b">
        <f t="shared" si="55"/>
        <v>1</v>
      </c>
    </row>
    <row r="206" spans="1:21" ht="30">
      <c r="A206" s="61"/>
      <c r="B206" s="313"/>
      <c r="C206" s="313"/>
      <c r="D206" s="46"/>
      <c r="E206" s="47" t="s">
        <v>805</v>
      </c>
      <c r="F206" s="48">
        <f t="shared" si="63"/>
        <v>25000</v>
      </c>
      <c r="G206" s="48">
        <v>0</v>
      </c>
      <c r="H206" s="48">
        <v>25000</v>
      </c>
      <c r="I206" s="48">
        <f t="shared" si="60"/>
        <v>25000</v>
      </c>
      <c r="J206" s="48">
        <f t="shared" si="61"/>
        <v>0</v>
      </c>
      <c r="K206" s="48">
        <f t="shared" si="62"/>
        <v>25000</v>
      </c>
      <c r="L206" s="183" t="b">
        <f t="shared" si="64"/>
        <v>1</v>
      </c>
      <c r="M206" s="183" t="b">
        <f t="shared" si="65"/>
        <v>1</v>
      </c>
      <c r="T206" s="42" t="b">
        <f t="shared" si="54"/>
        <v>1</v>
      </c>
      <c r="U206" s="42" t="b">
        <f t="shared" si="55"/>
        <v>1</v>
      </c>
    </row>
    <row r="207" spans="1:21" ht="60">
      <c r="A207" s="49" t="s">
        <v>932</v>
      </c>
      <c r="B207" s="59" t="s">
        <v>394</v>
      </c>
      <c r="C207" s="62" t="s">
        <v>632</v>
      </c>
      <c r="D207" s="46" t="s">
        <v>838</v>
      </c>
      <c r="E207" s="50" t="s">
        <v>51</v>
      </c>
      <c r="F207" s="48">
        <f aca="true" t="shared" si="66" ref="F207:H208">F208</f>
        <v>48091</v>
      </c>
      <c r="G207" s="48">
        <f t="shared" si="66"/>
        <v>0</v>
      </c>
      <c r="H207" s="48">
        <f t="shared" si="66"/>
        <v>48091</v>
      </c>
      <c r="I207" s="48">
        <f aca="true" t="shared" si="67" ref="I207:I245">F207</f>
        <v>48091</v>
      </c>
      <c r="J207" s="48">
        <f t="shared" si="61"/>
        <v>0</v>
      </c>
      <c r="K207" s="48">
        <f t="shared" si="62"/>
        <v>48091</v>
      </c>
      <c r="L207" s="183" t="b">
        <f t="shared" si="64"/>
        <v>1</v>
      </c>
      <c r="M207" s="183" t="b">
        <f t="shared" si="65"/>
        <v>1</v>
      </c>
      <c r="T207" s="42" t="b">
        <f t="shared" si="54"/>
        <v>1</v>
      </c>
      <c r="U207" s="42" t="b">
        <f t="shared" si="55"/>
        <v>1</v>
      </c>
    </row>
    <row r="208" spans="1:21" ht="60">
      <c r="A208" s="52"/>
      <c r="B208" s="60"/>
      <c r="C208" s="62"/>
      <c r="D208" s="46" t="s">
        <v>39</v>
      </c>
      <c r="E208" s="50" t="s">
        <v>51</v>
      </c>
      <c r="F208" s="48">
        <f t="shared" si="66"/>
        <v>48091</v>
      </c>
      <c r="G208" s="48">
        <f t="shared" si="66"/>
        <v>0</v>
      </c>
      <c r="H208" s="48">
        <f t="shared" si="66"/>
        <v>48091</v>
      </c>
      <c r="I208" s="48">
        <f t="shared" si="67"/>
        <v>48091</v>
      </c>
      <c r="J208" s="48">
        <f t="shared" si="61"/>
        <v>0</v>
      </c>
      <c r="K208" s="48">
        <f t="shared" si="62"/>
        <v>48091</v>
      </c>
      <c r="L208" s="183" t="b">
        <f t="shared" si="64"/>
        <v>1</v>
      </c>
      <c r="M208" s="183" t="b">
        <f t="shared" si="65"/>
        <v>1</v>
      </c>
      <c r="T208" s="42" t="b">
        <f t="shared" si="54"/>
        <v>1</v>
      </c>
      <c r="U208" s="42" t="b">
        <f t="shared" si="55"/>
        <v>1</v>
      </c>
    </row>
    <row r="209" spans="1:21" ht="30">
      <c r="A209" s="58"/>
      <c r="B209" s="61"/>
      <c r="C209" s="62"/>
      <c r="D209" s="46"/>
      <c r="E209" s="47" t="s">
        <v>400</v>
      </c>
      <c r="F209" s="48">
        <f>G209+H209</f>
        <v>48091</v>
      </c>
      <c r="G209" s="48">
        <v>0</v>
      </c>
      <c r="H209" s="48">
        <v>48091</v>
      </c>
      <c r="I209" s="48">
        <f t="shared" si="67"/>
        <v>48091</v>
      </c>
      <c r="J209" s="48">
        <f t="shared" si="61"/>
        <v>0</v>
      </c>
      <c r="K209" s="48">
        <f t="shared" si="62"/>
        <v>48091</v>
      </c>
      <c r="L209" s="183" t="b">
        <f t="shared" si="64"/>
        <v>1</v>
      </c>
      <c r="M209" s="183" t="b">
        <f t="shared" si="65"/>
        <v>1</v>
      </c>
      <c r="T209" s="42" t="b">
        <f t="shared" si="54"/>
        <v>1</v>
      </c>
      <c r="U209" s="42" t="b">
        <f t="shared" si="55"/>
        <v>1</v>
      </c>
    </row>
    <row r="210" spans="1:21" ht="45">
      <c r="A210" s="57" t="s">
        <v>741</v>
      </c>
      <c r="B210" s="49" t="s">
        <v>752</v>
      </c>
      <c r="C210" s="311" t="s">
        <v>633</v>
      </c>
      <c r="D210" s="46" t="s">
        <v>838</v>
      </c>
      <c r="E210" s="50" t="s">
        <v>51</v>
      </c>
      <c r="F210" s="48">
        <f>F211+F236+F234</f>
        <v>13598393.600000003</v>
      </c>
      <c r="G210" s="48">
        <f>G211+G236+G234</f>
        <v>417453.69999999995</v>
      </c>
      <c r="H210" s="48">
        <f>H211+H236+H234</f>
        <v>13180939.9</v>
      </c>
      <c r="I210" s="48">
        <f t="shared" si="67"/>
        <v>13598393.600000003</v>
      </c>
      <c r="J210" s="48">
        <f t="shared" si="61"/>
        <v>417453.69999999995</v>
      </c>
      <c r="K210" s="48">
        <f t="shared" si="62"/>
        <v>13180939.9</v>
      </c>
      <c r="L210" s="183" t="b">
        <f t="shared" si="64"/>
        <v>1</v>
      </c>
      <c r="M210" s="183" t="b">
        <f t="shared" si="65"/>
        <v>1</v>
      </c>
      <c r="N210" s="43" t="b">
        <f aca="true" t="shared" si="68" ref="N210:S210">F211+F234+F236=F210</f>
        <v>1</v>
      </c>
      <c r="O210" s="43" t="b">
        <f t="shared" si="68"/>
        <v>1</v>
      </c>
      <c r="P210" s="43" t="b">
        <f t="shared" si="68"/>
        <v>1</v>
      </c>
      <c r="Q210" s="43" t="b">
        <f t="shared" si="68"/>
        <v>1</v>
      </c>
      <c r="R210" s="43" t="b">
        <f t="shared" si="68"/>
        <v>1</v>
      </c>
      <c r="S210" s="43" t="b">
        <f t="shared" si="68"/>
        <v>1</v>
      </c>
      <c r="T210" s="42" t="b">
        <f t="shared" si="54"/>
        <v>1</v>
      </c>
      <c r="U210" s="42" t="b">
        <f t="shared" si="55"/>
        <v>1</v>
      </c>
    </row>
    <row r="211" spans="1:21" ht="60">
      <c r="A211" s="56"/>
      <c r="B211" s="52"/>
      <c r="C211" s="312"/>
      <c r="D211" s="46" t="s">
        <v>39</v>
      </c>
      <c r="E211" s="50" t="s">
        <v>51</v>
      </c>
      <c r="F211" s="48">
        <f>SUM(F212:F233)</f>
        <v>12680573.000000004</v>
      </c>
      <c r="G211" s="48">
        <f>SUM(G212:G233)</f>
        <v>417036.99999999994</v>
      </c>
      <c r="H211" s="48">
        <f>SUM(H212:H233)</f>
        <v>12263536</v>
      </c>
      <c r="I211" s="48">
        <f>F211</f>
        <v>12680573.000000004</v>
      </c>
      <c r="J211" s="48">
        <f t="shared" si="61"/>
        <v>417036.99999999994</v>
      </c>
      <c r="K211" s="48">
        <f t="shared" si="62"/>
        <v>12263536</v>
      </c>
      <c r="L211" s="183" t="b">
        <f t="shared" si="64"/>
        <v>1</v>
      </c>
      <c r="M211" s="183" t="b">
        <f t="shared" si="65"/>
        <v>1</v>
      </c>
      <c r="N211" s="104" t="b">
        <f aca="true" t="shared" si="69" ref="N211:S211">SUM(F212:F233)=F211</f>
        <v>1</v>
      </c>
      <c r="O211" s="104" t="b">
        <f t="shared" si="69"/>
        <v>1</v>
      </c>
      <c r="P211" s="104" t="b">
        <f t="shared" si="69"/>
        <v>1</v>
      </c>
      <c r="Q211" s="104" t="b">
        <f t="shared" si="69"/>
        <v>1</v>
      </c>
      <c r="R211" s="104" t="b">
        <f t="shared" si="69"/>
        <v>1</v>
      </c>
      <c r="S211" s="104" t="b">
        <f t="shared" si="69"/>
        <v>1</v>
      </c>
      <c r="T211" s="42" t="b">
        <f t="shared" si="54"/>
        <v>1</v>
      </c>
      <c r="U211" s="42" t="b">
        <f t="shared" si="55"/>
        <v>1</v>
      </c>
    </row>
    <row r="212" spans="1:21" ht="30">
      <c r="A212" s="56"/>
      <c r="B212" s="52"/>
      <c r="C212" s="52"/>
      <c r="D212" s="46"/>
      <c r="E212" s="47" t="s">
        <v>455</v>
      </c>
      <c r="F212" s="48">
        <f>F241</f>
        <v>3000</v>
      </c>
      <c r="G212" s="48">
        <f>G241</f>
        <v>0</v>
      </c>
      <c r="H212" s="48">
        <f>H241</f>
        <v>3000</v>
      </c>
      <c r="I212" s="48">
        <f t="shared" si="67"/>
        <v>3000</v>
      </c>
      <c r="J212" s="48">
        <f t="shared" si="61"/>
        <v>0</v>
      </c>
      <c r="K212" s="48">
        <f t="shared" si="62"/>
        <v>3000</v>
      </c>
      <c r="L212" s="183" t="b">
        <f t="shared" si="64"/>
        <v>1</v>
      </c>
      <c r="M212" s="183" t="b">
        <f t="shared" si="65"/>
        <v>1</v>
      </c>
      <c r="Q212" s="43" t="b">
        <f>I212=F212</f>
        <v>1</v>
      </c>
      <c r="T212" s="42" t="b">
        <f t="shared" si="54"/>
        <v>1</v>
      </c>
      <c r="U212" s="42" t="b">
        <f t="shared" si="55"/>
        <v>1</v>
      </c>
    </row>
    <row r="213" spans="1:21" ht="30">
      <c r="A213" s="56"/>
      <c r="B213" s="52"/>
      <c r="C213" s="52"/>
      <c r="D213" s="46"/>
      <c r="E213" s="47" t="s">
        <v>251</v>
      </c>
      <c r="F213" s="48">
        <f>F252</f>
        <v>119343.4</v>
      </c>
      <c r="G213" s="48">
        <f>G252</f>
        <v>0</v>
      </c>
      <c r="H213" s="48">
        <f>H252</f>
        <v>119343.4</v>
      </c>
      <c r="I213" s="48">
        <f t="shared" si="67"/>
        <v>119343.4</v>
      </c>
      <c r="J213" s="48">
        <f t="shared" si="61"/>
        <v>0</v>
      </c>
      <c r="K213" s="48">
        <f t="shared" si="62"/>
        <v>119343.4</v>
      </c>
      <c r="L213" s="183" t="b">
        <f t="shared" si="64"/>
        <v>1</v>
      </c>
      <c r="M213" s="183" t="b">
        <f t="shared" si="65"/>
        <v>1</v>
      </c>
      <c r="Q213" s="43" t="b">
        <f aca="true" t="shared" si="70" ref="Q213:Q233">I213=F213</f>
        <v>1</v>
      </c>
      <c r="T213" s="42" t="b">
        <f t="shared" si="54"/>
        <v>1</v>
      </c>
      <c r="U213" s="42" t="b">
        <f t="shared" si="55"/>
        <v>1</v>
      </c>
    </row>
    <row r="214" spans="1:21" ht="30">
      <c r="A214" s="56"/>
      <c r="B214" s="52"/>
      <c r="C214" s="52"/>
      <c r="D214" s="46"/>
      <c r="E214" s="47" t="s">
        <v>250</v>
      </c>
      <c r="F214" s="48">
        <f>F255+F242</f>
        <v>9391</v>
      </c>
      <c r="G214" s="48">
        <f>G255+G242</f>
        <v>0</v>
      </c>
      <c r="H214" s="48">
        <f>H255+H242</f>
        <v>9391</v>
      </c>
      <c r="I214" s="48">
        <f t="shared" si="67"/>
        <v>9391</v>
      </c>
      <c r="J214" s="48">
        <f t="shared" si="61"/>
        <v>0</v>
      </c>
      <c r="K214" s="48">
        <f t="shared" si="62"/>
        <v>9391</v>
      </c>
      <c r="L214" s="183" t="b">
        <f t="shared" si="64"/>
        <v>1</v>
      </c>
      <c r="M214" s="183" t="b">
        <f t="shared" si="65"/>
        <v>1</v>
      </c>
      <c r="Q214" s="43" t="b">
        <f t="shared" si="70"/>
        <v>1</v>
      </c>
      <c r="T214" s="42" t="b">
        <f t="shared" si="54"/>
        <v>1</v>
      </c>
      <c r="U214" s="42" t="b">
        <f t="shared" si="55"/>
        <v>1</v>
      </c>
    </row>
    <row r="215" spans="1:21" ht="30">
      <c r="A215" s="56"/>
      <c r="B215" s="52"/>
      <c r="C215" s="52"/>
      <c r="D215" s="46"/>
      <c r="E215" s="47" t="s">
        <v>245</v>
      </c>
      <c r="F215" s="48">
        <f>F258</f>
        <v>1660</v>
      </c>
      <c r="G215" s="48">
        <f>G258</f>
        <v>0</v>
      </c>
      <c r="H215" s="48">
        <f>H258</f>
        <v>1660</v>
      </c>
      <c r="I215" s="48">
        <f t="shared" si="67"/>
        <v>1660</v>
      </c>
      <c r="J215" s="48">
        <f t="shared" si="61"/>
        <v>0</v>
      </c>
      <c r="K215" s="48">
        <f t="shared" si="62"/>
        <v>1660</v>
      </c>
      <c r="L215" s="183" t="b">
        <f t="shared" si="64"/>
        <v>1</v>
      </c>
      <c r="M215" s="183" t="b">
        <f t="shared" si="65"/>
        <v>1</v>
      </c>
      <c r="Q215" s="43" t="b">
        <f t="shared" si="70"/>
        <v>1</v>
      </c>
      <c r="T215" s="42" t="b">
        <f t="shared" si="54"/>
        <v>1</v>
      </c>
      <c r="U215" s="42" t="b">
        <f t="shared" si="55"/>
        <v>1</v>
      </c>
    </row>
    <row r="216" spans="1:21" ht="30">
      <c r="A216" s="56"/>
      <c r="B216" s="52"/>
      <c r="C216" s="52"/>
      <c r="D216" s="46"/>
      <c r="E216" s="47" t="s">
        <v>249</v>
      </c>
      <c r="F216" s="48">
        <f>F261</f>
        <v>30000</v>
      </c>
      <c r="G216" s="48">
        <f aca="true" t="shared" si="71" ref="F216:H217">G261</f>
        <v>0</v>
      </c>
      <c r="H216" s="48">
        <f t="shared" si="71"/>
        <v>30000</v>
      </c>
      <c r="I216" s="48">
        <f t="shared" si="67"/>
        <v>30000</v>
      </c>
      <c r="J216" s="48">
        <f t="shared" si="61"/>
        <v>0</v>
      </c>
      <c r="K216" s="48">
        <f t="shared" si="62"/>
        <v>30000</v>
      </c>
      <c r="L216" s="183" t="b">
        <f t="shared" si="64"/>
        <v>1</v>
      </c>
      <c r="M216" s="183" t="b">
        <f t="shared" si="65"/>
        <v>1</v>
      </c>
      <c r="Q216" s="43" t="b">
        <f t="shared" si="70"/>
        <v>1</v>
      </c>
      <c r="T216" s="42" t="b">
        <f t="shared" si="54"/>
        <v>1</v>
      </c>
      <c r="U216" s="42" t="b">
        <f t="shared" si="55"/>
        <v>1</v>
      </c>
    </row>
    <row r="217" spans="1:21" ht="30">
      <c r="A217" s="56"/>
      <c r="B217" s="52"/>
      <c r="C217" s="52"/>
      <c r="D217" s="46"/>
      <c r="E217" s="47" t="s">
        <v>248</v>
      </c>
      <c r="F217" s="48">
        <f t="shared" si="71"/>
        <v>2600</v>
      </c>
      <c r="G217" s="48">
        <f t="shared" si="71"/>
        <v>0</v>
      </c>
      <c r="H217" s="48">
        <f t="shared" si="71"/>
        <v>2600</v>
      </c>
      <c r="I217" s="48">
        <f t="shared" si="67"/>
        <v>2600</v>
      </c>
      <c r="J217" s="48">
        <f t="shared" si="61"/>
        <v>0</v>
      </c>
      <c r="K217" s="48">
        <f t="shared" si="62"/>
        <v>2600</v>
      </c>
      <c r="L217" s="183" t="b">
        <f t="shared" si="64"/>
        <v>1</v>
      </c>
      <c r="M217" s="183" t="b">
        <f t="shared" si="65"/>
        <v>1</v>
      </c>
      <c r="Q217" s="43" t="b">
        <f t="shared" si="70"/>
        <v>1</v>
      </c>
      <c r="T217" s="42" t="b">
        <f aca="true" t="shared" si="72" ref="T217:T240">G217+H217=F217</f>
        <v>1</v>
      </c>
      <c r="U217" s="42" t="b">
        <f aca="true" t="shared" si="73" ref="U217:U240">J217+K217=I217</f>
        <v>1</v>
      </c>
    </row>
    <row r="218" spans="1:21" ht="30">
      <c r="A218" s="56"/>
      <c r="B218" s="52"/>
      <c r="C218" s="52"/>
      <c r="D218" s="46"/>
      <c r="E218" s="47" t="s">
        <v>246</v>
      </c>
      <c r="F218" s="48">
        <f aca="true" t="shared" si="74" ref="F218:H219">F265</f>
        <v>19500</v>
      </c>
      <c r="G218" s="48">
        <f t="shared" si="74"/>
        <v>0</v>
      </c>
      <c r="H218" s="48">
        <f t="shared" si="74"/>
        <v>19500</v>
      </c>
      <c r="I218" s="48">
        <f t="shared" si="67"/>
        <v>19500</v>
      </c>
      <c r="J218" s="48">
        <f t="shared" si="61"/>
        <v>0</v>
      </c>
      <c r="K218" s="48">
        <f t="shared" si="62"/>
        <v>19500</v>
      </c>
      <c r="L218" s="183" t="b">
        <f t="shared" si="64"/>
        <v>1</v>
      </c>
      <c r="M218" s="183" t="b">
        <f t="shared" si="65"/>
        <v>1</v>
      </c>
      <c r="Q218" s="43" t="b">
        <f t="shared" si="70"/>
        <v>1</v>
      </c>
      <c r="T218" s="42" t="b">
        <f t="shared" si="72"/>
        <v>1</v>
      </c>
      <c r="U218" s="42" t="b">
        <f t="shared" si="73"/>
        <v>1</v>
      </c>
    </row>
    <row r="219" spans="1:21" ht="30">
      <c r="A219" s="56"/>
      <c r="B219" s="52"/>
      <c r="C219" s="52"/>
      <c r="D219" s="46"/>
      <c r="E219" s="47" t="s">
        <v>247</v>
      </c>
      <c r="F219" s="48">
        <f t="shared" si="74"/>
        <v>11613841.8</v>
      </c>
      <c r="G219" s="48">
        <f t="shared" si="74"/>
        <v>0</v>
      </c>
      <c r="H219" s="48">
        <f t="shared" si="74"/>
        <v>11613841.8</v>
      </c>
      <c r="I219" s="48">
        <f t="shared" si="67"/>
        <v>11613841.8</v>
      </c>
      <c r="J219" s="48">
        <f t="shared" si="61"/>
        <v>0</v>
      </c>
      <c r="K219" s="48">
        <f t="shared" si="62"/>
        <v>11613841.8</v>
      </c>
      <c r="L219" s="183" t="b">
        <f t="shared" si="64"/>
        <v>1</v>
      </c>
      <c r="M219" s="183" t="b">
        <f t="shared" si="65"/>
        <v>1</v>
      </c>
      <c r="Q219" s="43" t="b">
        <f t="shared" si="70"/>
        <v>1</v>
      </c>
      <c r="T219" s="42" t="b">
        <f t="shared" si="72"/>
        <v>1</v>
      </c>
      <c r="U219" s="42" t="b">
        <f t="shared" si="73"/>
        <v>1</v>
      </c>
    </row>
    <row r="220" spans="1:21" ht="30">
      <c r="A220" s="56"/>
      <c r="B220" s="52"/>
      <c r="C220" s="52"/>
      <c r="D220" s="46"/>
      <c r="E220" s="47" t="s">
        <v>696</v>
      </c>
      <c r="F220" s="48">
        <f>F269</f>
        <v>81759.6</v>
      </c>
      <c r="G220" s="48">
        <f>G269</f>
        <v>0</v>
      </c>
      <c r="H220" s="48">
        <f>H269</f>
        <v>81759.6</v>
      </c>
      <c r="I220" s="48">
        <f t="shared" si="67"/>
        <v>81759.6</v>
      </c>
      <c r="J220" s="48">
        <f t="shared" si="61"/>
        <v>0</v>
      </c>
      <c r="K220" s="48">
        <f t="shared" si="62"/>
        <v>81759.6</v>
      </c>
      <c r="L220" s="183" t="b">
        <f t="shared" si="64"/>
        <v>1</v>
      </c>
      <c r="M220" s="183" t="b">
        <f t="shared" si="65"/>
        <v>1</v>
      </c>
      <c r="Q220" s="43" t="b">
        <f t="shared" si="70"/>
        <v>1</v>
      </c>
      <c r="T220" s="42" t="b">
        <f t="shared" si="72"/>
        <v>1</v>
      </c>
      <c r="U220" s="42" t="b">
        <f t="shared" si="73"/>
        <v>1</v>
      </c>
    </row>
    <row r="221" spans="1:21" ht="30">
      <c r="A221" s="56"/>
      <c r="B221" s="52"/>
      <c r="C221" s="52"/>
      <c r="D221" s="46"/>
      <c r="E221" s="47" t="s">
        <v>454</v>
      </c>
      <c r="F221" s="48">
        <f>F272</f>
        <v>19010.8</v>
      </c>
      <c r="G221" s="48">
        <f>G272</f>
        <v>16159.1</v>
      </c>
      <c r="H221" s="48">
        <f>H272</f>
        <v>2851.7</v>
      </c>
      <c r="I221" s="48">
        <f t="shared" si="67"/>
        <v>19010.8</v>
      </c>
      <c r="J221" s="48">
        <f t="shared" si="61"/>
        <v>16159.1</v>
      </c>
      <c r="K221" s="48">
        <f t="shared" si="62"/>
        <v>2851.7</v>
      </c>
      <c r="L221" s="183" t="b">
        <f t="shared" si="64"/>
        <v>1</v>
      </c>
      <c r="M221" s="183" t="b">
        <f t="shared" si="65"/>
        <v>1</v>
      </c>
      <c r="Q221" s="43" t="b">
        <f t="shared" si="70"/>
        <v>1</v>
      </c>
      <c r="T221" s="42" t="b">
        <f t="shared" si="72"/>
        <v>1</v>
      </c>
      <c r="U221" s="42" t="b">
        <f t="shared" si="73"/>
        <v>1</v>
      </c>
    </row>
    <row r="222" spans="1:21" ht="30">
      <c r="A222" s="56"/>
      <c r="B222" s="52"/>
      <c r="C222" s="52"/>
      <c r="D222" s="46"/>
      <c r="E222" s="47" t="s">
        <v>452</v>
      </c>
      <c r="F222" s="48"/>
      <c r="G222" s="48"/>
      <c r="H222" s="48"/>
      <c r="I222" s="48"/>
      <c r="J222" s="48"/>
      <c r="K222" s="48"/>
      <c r="L222" s="183" t="b">
        <f t="shared" si="64"/>
        <v>1</v>
      </c>
      <c r="M222" s="183" t="b">
        <f t="shared" si="65"/>
        <v>1</v>
      </c>
      <c r="Q222" s="43" t="b">
        <f t="shared" si="70"/>
        <v>1</v>
      </c>
      <c r="T222" s="42" t="b">
        <f t="shared" si="72"/>
        <v>1</v>
      </c>
      <c r="U222" s="42" t="b">
        <f t="shared" si="73"/>
        <v>1</v>
      </c>
    </row>
    <row r="223" spans="1:21" ht="30">
      <c r="A223" s="56"/>
      <c r="B223" s="52"/>
      <c r="C223" s="52"/>
      <c r="D223" s="46"/>
      <c r="E223" s="47" t="s">
        <v>476</v>
      </c>
      <c r="F223" s="48">
        <f>F274</f>
        <v>6500</v>
      </c>
      <c r="G223" s="48">
        <f>G274</f>
        <v>0</v>
      </c>
      <c r="H223" s="48">
        <f>H274</f>
        <v>6500</v>
      </c>
      <c r="I223" s="48">
        <f t="shared" si="67"/>
        <v>6500</v>
      </c>
      <c r="J223" s="48">
        <f>G223</f>
        <v>0</v>
      </c>
      <c r="K223" s="48">
        <f>H223</f>
        <v>6500</v>
      </c>
      <c r="L223" s="183" t="b">
        <f t="shared" si="64"/>
        <v>1</v>
      </c>
      <c r="M223" s="183" t="b">
        <f t="shared" si="65"/>
        <v>1</v>
      </c>
      <c r="Q223" s="43" t="b">
        <f t="shared" si="70"/>
        <v>1</v>
      </c>
      <c r="T223" s="42" t="b">
        <f t="shared" si="72"/>
        <v>1</v>
      </c>
      <c r="U223" s="42" t="b">
        <f t="shared" si="73"/>
        <v>1</v>
      </c>
    </row>
    <row r="224" spans="1:21" ht="30">
      <c r="A224" s="56"/>
      <c r="B224" s="52"/>
      <c r="C224" s="52"/>
      <c r="D224" s="46"/>
      <c r="E224" s="47" t="s">
        <v>451</v>
      </c>
      <c r="F224" s="48"/>
      <c r="G224" s="48"/>
      <c r="H224" s="48"/>
      <c r="I224" s="48"/>
      <c r="J224" s="48"/>
      <c r="K224" s="48"/>
      <c r="L224" s="183" t="b">
        <f t="shared" si="64"/>
        <v>1</v>
      </c>
      <c r="M224" s="183" t="b">
        <f t="shared" si="65"/>
        <v>1</v>
      </c>
      <c r="Q224" s="43" t="b">
        <f t="shared" si="70"/>
        <v>1</v>
      </c>
      <c r="T224" s="42" t="b">
        <f t="shared" si="72"/>
        <v>1</v>
      </c>
      <c r="U224" s="42" t="b">
        <f t="shared" si="73"/>
        <v>1</v>
      </c>
    </row>
    <row r="225" spans="1:21" ht="30">
      <c r="A225" s="56"/>
      <c r="B225" s="56"/>
      <c r="C225" s="52"/>
      <c r="D225" s="46"/>
      <c r="E225" s="47" t="s">
        <v>474</v>
      </c>
      <c r="F225" s="48">
        <f>F277</f>
        <v>56100</v>
      </c>
      <c r="G225" s="48">
        <f>G277</f>
        <v>0</v>
      </c>
      <c r="H225" s="48">
        <f>H277</f>
        <v>56100</v>
      </c>
      <c r="I225" s="48">
        <f t="shared" si="67"/>
        <v>56100</v>
      </c>
      <c r="J225" s="48">
        <f aca="true" t="shared" si="75" ref="J225:K229">G225</f>
        <v>0</v>
      </c>
      <c r="K225" s="48">
        <f t="shared" si="75"/>
        <v>56100</v>
      </c>
      <c r="L225" s="183" t="b">
        <f t="shared" si="64"/>
        <v>1</v>
      </c>
      <c r="M225" s="183" t="b">
        <f t="shared" si="65"/>
        <v>1</v>
      </c>
      <c r="Q225" s="43" t="b">
        <f t="shared" si="70"/>
        <v>1</v>
      </c>
      <c r="T225" s="42" t="b">
        <f t="shared" si="72"/>
        <v>1</v>
      </c>
      <c r="U225" s="42" t="b">
        <f t="shared" si="73"/>
        <v>1</v>
      </c>
    </row>
    <row r="226" spans="1:21" ht="30">
      <c r="A226" s="56"/>
      <c r="B226" s="56"/>
      <c r="C226" s="52"/>
      <c r="D226" s="46"/>
      <c r="E226" s="47" t="s">
        <v>473</v>
      </c>
      <c r="F226" s="48">
        <f>F279</f>
        <v>103680.5</v>
      </c>
      <c r="G226" s="48">
        <f>G279</f>
        <v>0</v>
      </c>
      <c r="H226" s="48">
        <f>H279</f>
        <v>103680.5</v>
      </c>
      <c r="I226" s="48">
        <f t="shared" si="67"/>
        <v>103680.5</v>
      </c>
      <c r="J226" s="48">
        <f t="shared" si="75"/>
        <v>0</v>
      </c>
      <c r="K226" s="48">
        <f t="shared" si="75"/>
        <v>103680.5</v>
      </c>
      <c r="L226" s="183" t="b">
        <f t="shared" si="64"/>
        <v>1</v>
      </c>
      <c r="M226" s="183" t="b">
        <f t="shared" si="65"/>
        <v>1</v>
      </c>
      <c r="Q226" s="43" t="b">
        <f t="shared" si="70"/>
        <v>1</v>
      </c>
      <c r="T226" s="42" t="b">
        <f t="shared" si="72"/>
        <v>1</v>
      </c>
      <c r="U226" s="42" t="b">
        <f t="shared" si="73"/>
        <v>1</v>
      </c>
    </row>
    <row r="227" spans="1:21" ht="30">
      <c r="A227" s="56"/>
      <c r="B227" s="56"/>
      <c r="C227" s="52"/>
      <c r="D227" s="46"/>
      <c r="E227" s="47" t="s">
        <v>395</v>
      </c>
      <c r="F227" s="48">
        <f>F282</f>
        <v>173804.8</v>
      </c>
      <c r="G227" s="48">
        <f>G282</f>
        <v>0</v>
      </c>
      <c r="H227" s="48">
        <f>H282</f>
        <v>173804.8</v>
      </c>
      <c r="I227" s="48">
        <f t="shared" si="67"/>
        <v>173804.8</v>
      </c>
      <c r="J227" s="48">
        <f t="shared" si="75"/>
        <v>0</v>
      </c>
      <c r="K227" s="48">
        <f t="shared" si="75"/>
        <v>173804.8</v>
      </c>
      <c r="L227" s="183" t="b">
        <f t="shared" si="64"/>
        <v>1</v>
      </c>
      <c r="M227" s="183" t="b">
        <f t="shared" si="65"/>
        <v>1</v>
      </c>
      <c r="Q227" s="43" t="b">
        <f t="shared" si="70"/>
        <v>1</v>
      </c>
      <c r="T227" s="42" t="b">
        <f t="shared" si="72"/>
        <v>1</v>
      </c>
      <c r="U227" s="42" t="b">
        <f t="shared" si="73"/>
        <v>1</v>
      </c>
    </row>
    <row r="228" spans="1:21" ht="30">
      <c r="A228" s="56"/>
      <c r="B228" s="56"/>
      <c r="C228" s="52"/>
      <c r="D228" s="46"/>
      <c r="E228" s="47" t="s">
        <v>398</v>
      </c>
      <c r="F228" s="48">
        <f>F285</f>
        <v>24000</v>
      </c>
      <c r="G228" s="48">
        <f>G285</f>
        <v>0</v>
      </c>
      <c r="H228" s="48">
        <f>H285</f>
        <v>24000</v>
      </c>
      <c r="I228" s="48">
        <f t="shared" si="67"/>
        <v>24000</v>
      </c>
      <c r="J228" s="48">
        <f t="shared" si="75"/>
        <v>0</v>
      </c>
      <c r="K228" s="48">
        <f t="shared" si="75"/>
        <v>24000</v>
      </c>
      <c r="L228" s="183" t="b">
        <f t="shared" si="64"/>
        <v>1</v>
      </c>
      <c r="M228" s="183" t="b">
        <f t="shared" si="65"/>
        <v>1</v>
      </c>
      <c r="Q228" s="43" t="b">
        <f t="shared" si="70"/>
        <v>1</v>
      </c>
      <c r="T228" s="42" t="b">
        <f t="shared" si="72"/>
        <v>1</v>
      </c>
      <c r="U228" s="42" t="b">
        <f t="shared" si="73"/>
        <v>1</v>
      </c>
    </row>
    <row r="229" spans="1:21" ht="30">
      <c r="A229" s="56"/>
      <c r="B229" s="56"/>
      <c r="C229" s="52"/>
      <c r="D229" s="46"/>
      <c r="E229" s="47" t="s">
        <v>23</v>
      </c>
      <c r="F229" s="48">
        <f>F287</f>
        <v>96354.3</v>
      </c>
      <c r="G229" s="48">
        <f>G287</f>
        <v>81901.1</v>
      </c>
      <c r="H229" s="48">
        <f>H287</f>
        <v>14453.2</v>
      </c>
      <c r="I229" s="48">
        <f t="shared" si="67"/>
        <v>96354.3</v>
      </c>
      <c r="J229" s="48">
        <f t="shared" si="75"/>
        <v>81901.1</v>
      </c>
      <c r="K229" s="48">
        <f t="shared" si="75"/>
        <v>14453.2</v>
      </c>
      <c r="L229" s="183" t="b">
        <f t="shared" si="64"/>
        <v>1</v>
      </c>
      <c r="M229" s="183" t="b">
        <f t="shared" si="65"/>
        <v>1</v>
      </c>
      <c r="Q229" s="43" t="b">
        <f t="shared" si="70"/>
        <v>1</v>
      </c>
      <c r="T229" s="42" t="b">
        <f t="shared" si="72"/>
        <v>1</v>
      </c>
      <c r="U229" s="42" t="b">
        <f t="shared" si="73"/>
        <v>1</v>
      </c>
    </row>
    <row r="230" spans="1:21" ht="30">
      <c r="A230" s="56"/>
      <c r="B230" s="56"/>
      <c r="C230" s="52"/>
      <c r="D230" s="46"/>
      <c r="E230" s="47" t="s">
        <v>21</v>
      </c>
      <c r="F230" s="48">
        <f aca="true" t="shared" si="76" ref="F230:K230">F289</f>
        <v>7000</v>
      </c>
      <c r="G230" s="48">
        <f t="shared" si="76"/>
        <v>5950</v>
      </c>
      <c r="H230" s="48">
        <f t="shared" si="76"/>
        <v>1050</v>
      </c>
      <c r="I230" s="48">
        <f t="shared" si="76"/>
        <v>7000</v>
      </c>
      <c r="J230" s="48">
        <f t="shared" si="76"/>
        <v>5950</v>
      </c>
      <c r="K230" s="48">
        <f t="shared" si="76"/>
        <v>1050</v>
      </c>
      <c r="L230" s="183" t="b">
        <f t="shared" si="64"/>
        <v>1</v>
      </c>
      <c r="M230" s="183" t="b">
        <f t="shared" si="65"/>
        <v>1</v>
      </c>
      <c r="Q230" s="43" t="b">
        <f t="shared" si="70"/>
        <v>1</v>
      </c>
      <c r="T230" s="42" t="b">
        <f t="shared" si="72"/>
        <v>1</v>
      </c>
      <c r="U230" s="42" t="b">
        <f t="shared" si="73"/>
        <v>1</v>
      </c>
    </row>
    <row r="231" spans="1:21" ht="30">
      <c r="A231" s="56"/>
      <c r="B231" s="56"/>
      <c r="C231" s="52"/>
      <c r="D231" s="46"/>
      <c r="E231" s="47" t="s">
        <v>833</v>
      </c>
      <c r="F231" s="48">
        <f aca="true" t="shared" si="77" ref="F231:I232">F294</f>
        <v>9061.9</v>
      </c>
      <c r="G231" s="193">
        <f t="shared" si="77"/>
        <v>9061.9</v>
      </c>
      <c r="H231" s="193">
        <f t="shared" si="77"/>
        <v>0</v>
      </c>
      <c r="I231" s="48">
        <f t="shared" si="77"/>
        <v>9061.9</v>
      </c>
      <c r="J231" s="193">
        <f aca="true" t="shared" si="78" ref="J231:K236">G231</f>
        <v>9061.9</v>
      </c>
      <c r="K231" s="193">
        <f t="shared" si="78"/>
        <v>0</v>
      </c>
      <c r="L231" s="183" t="b">
        <f t="shared" si="64"/>
        <v>1</v>
      </c>
      <c r="M231" s="183" t="b">
        <f t="shared" si="65"/>
        <v>1</v>
      </c>
      <c r="Q231" s="43" t="b">
        <f t="shared" si="70"/>
        <v>1</v>
      </c>
      <c r="T231" s="42" t="b">
        <f t="shared" si="72"/>
        <v>1</v>
      </c>
      <c r="U231" s="42" t="b">
        <f t="shared" si="73"/>
        <v>1</v>
      </c>
    </row>
    <row r="232" spans="1:21" ht="30">
      <c r="A232" s="56"/>
      <c r="B232" s="56"/>
      <c r="C232" s="52"/>
      <c r="D232" s="46"/>
      <c r="E232" s="47" t="s">
        <v>832</v>
      </c>
      <c r="F232" s="48">
        <f t="shared" si="77"/>
        <v>303756.6</v>
      </c>
      <c r="G232" s="193">
        <f t="shared" si="77"/>
        <v>303756.6</v>
      </c>
      <c r="H232" s="193">
        <f t="shared" si="77"/>
        <v>0</v>
      </c>
      <c r="I232" s="48">
        <f t="shared" si="77"/>
        <v>303756.6</v>
      </c>
      <c r="J232" s="193">
        <f t="shared" si="78"/>
        <v>303756.6</v>
      </c>
      <c r="K232" s="193">
        <f t="shared" si="78"/>
        <v>0</v>
      </c>
      <c r="L232" s="183" t="b">
        <f t="shared" si="64"/>
        <v>1</v>
      </c>
      <c r="M232" s="183" t="b">
        <f t="shared" si="65"/>
        <v>1</v>
      </c>
      <c r="Q232" s="43" t="b">
        <f t="shared" si="70"/>
        <v>1</v>
      </c>
      <c r="T232" s="42" t="b">
        <f t="shared" si="72"/>
        <v>1</v>
      </c>
      <c r="U232" s="42" t="b">
        <f t="shared" si="73"/>
        <v>1</v>
      </c>
    </row>
    <row r="233" spans="1:21" ht="30">
      <c r="A233" s="56"/>
      <c r="B233" s="56"/>
      <c r="C233" s="52"/>
      <c r="D233" s="46"/>
      <c r="E233" s="47" t="s">
        <v>830</v>
      </c>
      <c r="F233" s="48">
        <f>F296</f>
        <v>208.3</v>
      </c>
      <c r="G233" s="193">
        <f>G296</f>
        <v>208.3</v>
      </c>
      <c r="H233" s="193">
        <f>H296</f>
        <v>0</v>
      </c>
      <c r="I233" s="48">
        <f>F233</f>
        <v>208.3</v>
      </c>
      <c r="J233" s="48">
        <f t="shared" si="78"/>
        <v>208.3</v>
      </c>
      <c r="K233" s="48">
        <f t="shared" si="78"/>
        <v>0</v>
      </c>
      <c r="L233" s="183" t="b">
        <f t="shared" si="64"/>
        <v>1</v>
      </c>
      <c r="M233" s="183" t="b">
        <f t="shared" si="65"/>
        <v>1</v>
      </c>
      <c r="Q233" s="43" t="b">
        <f t="shared" si="70"/>
        <v>1</v>
      </c>
      <c r="T233" s="42" t="b">
        <f t="shared" si="72"/>
        <v>1</v>
      </c>
      <c r="U233" s="42" t="b">
        <f t="shared" si="73"/>
        <v>1</v>
      </c>
    </row>
    <row r="234" spans="1:21" ht="45">
      <c r="A234" s="56"/>
      <c r="B234" s="56"/>
      <c r="C234" s="52"/>
      <c r="D234" s="46" t="s">
        <v>355</v>
      </c>
      <c r="E234" s="47" t="s">
        <v>51</v>
      </c>
      <c r="F234" s="48">
        <f>F235</f>
        <v>416.7</v>
      </c>
      <c r="G234" s="193">
        <f>G235</f>
        <v>416.7</v>
      </c>
      <c r="H234" s="48">
        <f>H235</f>
        <v>0</v>
      </c>
      <c r="I234" s="48">
        <f>F234</f>
        <v>416.7</v>
      </c>
      <c r="J234" s="48">
        <f t="shared" si="78"/>
        <v>416.7</v>
      </c>
      <c r="K234" s="193">
        <f t="shared" si="78"/>
        <v>0</v>
      </c>
      <c r="L234" s="183" t="b">
        <f t="shared" si="64"/>
        <v>1</v>
      </c>
      <c r="M234" s="183" t="b">
        <f t="shared" si="65"/>
        <v>1</v>
      </c>
      <c r="T234" s="42" t="b">
        <f t="shared" si="72"/>
        <v>1</v>
      </c>
      <c r="U234" s="42" t="b">
        <f t="shared" si="73"/>
        <v>1</v>
      </c>
    </row>
    <row r="235" spans="1:21" ht="30">
      <c r="A235" s="56"/>
      <c r="B235" s="56"/>
      <c r="C235" s="52"/>
      <c r="D235" s="46"/>
      <c r="E235" s="47" t="s">
        <v>493</v>
      </c>
      <c r="F235" s="48">
        <f>F298</f>
        <v>416.7</v>
      </c>
      <c r="G235" s="193">
        <f>G298</f>
        <v>416.7</v>
      </c>
      <c r="H235" s="48">
        <f>H298</f>
        <v>0</v>
      </c>
      <c r="I235" s="48">
        <f>F235</f>
        <v>416.7</v>
      </c>
      <c r="J235" s="48">
        <f t="shared" si="78"/>
        <v>416.7</v>
      </c>
      <c r="K235" s="193">
        <f t="shared" si="78"/>
        <v>0</v>
      </c>
      <c r="L235" s="183" t="b">
        <f t="shared" si="64"/>
        <v>1</v>
      </c>
      <c r="M235" s="183" t="b">
        <f t="shared" si="65"/>
        <v>1</v>
      </c>
      <c r="T235" s="42" t="b">
        <f t="shared" si="72"/>
        <v>1</v>
      </c>
      <c r="U235" s="42" t="b">
        <f t="shared" si="73"/>
        <v>1</v>
      </c>
    </row>
    <row r="236" spans="1:21" ht="60">
      <c r="A236" s="56"/>
      <c r="B236" s="56"/>
      <c r="C236" s="52"/>
      <c r="D236" s="46" t="s">
        <v>343</v>
      </c>
      <c r="E236" s="50" t="s">
        <v>51</v>
      </c>
      <c r="F236" s="48">
        <f>F238+F237</f>
        <v>917403.9</v>
      </c>
      <c r="G236" s="48">
        <f>G238+G237</f>
        <v>0</v>
      </c>
      <c r="H236" s="48">
        <f>H238+H237</f>
        <v>917403.9</v>
      </c>
      <c r="I236" s="48">
        <f>F236</f>
        <v>917403.9</v>
      </c>
      <c r="J236" s="48">
        <f t="shared" si="78"/>
        <v>0</v>
      </c>
      <c r="K236" s="48">
        <f t="shared" si="78"/>
        <v>917403.9</v>
      </c>
      <c r="L236" s="183" t="b">
        <f t="shared" si="64"/>
        <v>1</v>
      </c>
      <c r="M236" s="183" t="b">
        <f t="shared" si="65"/>
        <v>1</v>
      </c>
      <c r="T236" s="42" t="b">
        <f t="shared" si="72"/>
        <v>1</v>
      </c>
      <c r="U236" s="42" t="b">
        <f t="shared" si="73"/>
        <v>1</v>
      </c>
    </row>
    <row r="237" spans="1:21" ht="30">
      <c r="A237" s="56"/>
      <c r="B237" s="56"/>
      <c r="C237" s="52"/>
      <c r="D237" s="46"/>
      <c r="E237" s="47" t="s">
        <v>399</v>
      </c>
      <c r="F237" s="48">
        <f aca="true" t="shared" si="79" ref="F237:H238">F248</f>
        <v>0</v>
      </c>
      <c r="G237" s="48">
        <f t="shared" si="79"/>
        <v>0</v>
      </c>
      <c r="H237" s="48">
        <f t="shared" si="79"/>
        <v>0</v>
      </c>
      <c r="I237" s="48">
        <f t="shared" si="67"/>
        <v>0</v>
      </c>
      <c r="J237" s="48">
        <f aca="true" t="shared" si="80" ref="J237:J245">G237</f>
        <v>0</v>
      </c>
      <c r="K237" s="48">
        <f aca="true" t="shared" si="81" ref="K237:K245">H237</f>
        <v>0</v>
      </c>
      <c r="L237" s="183" t="b">
        <f t="shared" si="64"/>
        <v>1</v>
      </c>
      <c r="M237" s="183" t="b">
        <f t="shared" si="65"/>
        <v>1</v>
      </c>
      <c r="T237" s="42" t="b">
        <f t="shared" si="72"/>
        <v>1</v>
      </c>
      <c r="U237" s="42" t="b">
        <f t="shared" si="73"/>
        <v>1</v>
      </c>
    </row>
    <row r="238" spans="1:21" ht="30">
      <c r="A238" s="56"/>
      <c r="B238" s="52"/>
      <c r="C238" s="52"/>
      <c r="D238" s="46"/>
      <c r="E238" s="47" t="s">
        <v>804</v>
      </c>
      <c r="F238" s="48">
        <f>F249</f>
        <v>917403.9</v>
      </c>
      <c r="G238" s="48">
        <f t="shared" si="79"/>
        <v>0</v>
      </c>
      <c r="H238" s="48">
        <f t="shared" si="79"/>
        <v>917403.9</v>
      </c>
      <c r="I238" s="48">
        <f t="shared" si="67"/>
        <v>917403.9</v>
      </c>
      <c r="J238" s="48">
        <f t="shared" si="80"/>
        <v>0</v>
      </c>
      <c r="K238" s="48">
        <f t="shared" si="81"/>
        <v>917403.9</v>
      </c>
      <c r="L238" s="183" t="b">
        <f t="shared" si="64"/>
        <v>1</v>
      </c>
      <c r="M238" s="183" t="b">
        <f t="shared" si="65"/>
        <v>1</v>
      </c>
      <c r="T238" s="42" t="b">
        <f t="shared" si="72"/>
        <v>1</v>
      </c>
      <c r="U238" s="42" t="b">
        <f t="shared" si="73"/>
        <v>1</v>
      </c>
    </row>
    <row r="239" spans="1:21" ht="60">
      <c r="A239" s="49" t="s">
        <v>410</v>
      </c>
      <c r="B239" s="49" t="s">
        <v>834</v>
      </c>
      <c r="C239" s="311" t="s">
        <v>483</v>
      </c>
      <c r="D239" s="46" t="s">
        <v>838</v>
      </c>
      <c r="E239" s="50" t="s">
        <v>51</v>
      </c>
      <c r="F239" s="48">
        <f aca="true" t="shared" si="82" ref="F239:F269">G239+H239</f>
        <v>10581</v>
      </c>
      <c r="G239" s="48">
        <f>G240</f>
        <v>0</v>
      </c>
      <c r="H239" s="48">
        <f>H240</f>
        <v>10581</v>
      </c>
      <c r="I239" s="48">
        <f t="shared" si="67"/>
        <v>10581</v>
      </c>
      <c r="J239" s="48">
        <f t="shared" si="80"/>
        <v>0</v>
      </c>
      <c r="K239" s="48">
        <f t="shared" si="81"/>
        <v>10581</v>
      </c>
      <c r="L239" s="183" t="b">
        <f t="shared" si="64"/>
        <v>1</v>
      </c>
      <c r="M239" s="183" t="b">
        <f t="shared" si="65"/>
        <v>1</v>
      </c>
      <c r="T239" s="42" t="b">
        <f t="shared" si="72"/>
        <v>1</v>
      </c>
      <c r="U239" s="42" t="b">
        <f t="shared" si="73"/>
        <v>1</v>
      </c>
    </row>
    <row r="240" spans="1:21" ht="60">
      <c r="A240" s="52"/>
      <c r="B240" s="52"/>
      <c r="C240" s="312"/>
      <c r="D240" s="46" t="s">
        <v>39</v>
      </c>
      <c r="E240" s="50" t="s">
        <v>51</v>
      </c>
      <c r="F240" s="48">
        <f>G240+H240</f>
        <v>10581</v>
      </c>
      <c r="G240" s="48">
        <f>G241+G242</f>
        <v>0</v>
      </c>
      <c r="H240" s="48">
        <f>H241+H242</f>
        <v>10581</v>
      </c>
      <c r="I240" s="48">
        <f t="shared" si="67"/>
        <v>10581</v>
      </c>
      <c r="J240" s="48">
        <f t="shared" si="80"/>
        <v>0</v>
      </c>
      <c r="K240" s="48">
        <f t="shared" si="81"/>
        <v>10581</v>
      </c>
      <c r="L240" s="183" t="b">
        <f t="shared" si="64"/>
        <v>1</v>
      </c>
      <c r="M240" s="183" t="b">
        <f t="shared" si="65"/>
        <v>1</v>
      </c>
      <c r="T240" s="42" t="b">
        <f t="shared" si="72"/>
        <v>1</v>
      </c>
      <c r="U240" s="42" t="b">
        <f t="shared" si="73"/>
        <v>1</v>
      </c>
    </row>
    <row r="241" spans="1:21" ht="30">
      <c r="A241" s="52"/>
      <c r="B241" s="52"/>
      <c r="C241" s="312"/>
      <c r="D241" s="46"/>
      <c r="E241" s="47" t="s">
        <v>455</v>
      </c>
      <c r="F241" s="48">
        <f t="shared" si="82"/>
        <v>3000</v>
      </c>
      <c r="G241" s="48">
        <v>0</v>
      </c>
      <c r="H241" s="48">
        <v>3000</v>
      </c>
      <c r="I241" s="48">
        <f t="shared" si="67"/>
        <v>3000</v>
      </c>
      <c r="J241" s="48">
        <f t="shared" si="80"/>
        <v>0</v>
      </c>
      <c r="K241" s="48">
        <f t="shared" si="81"/>
        <v>3000</v>
      </c>
      <c r="L241" s="183" t="b">
        <f t="shared" si="64"/>
        <v>1</v>
      </c>
      <c r="M241" s="183" t="b">
        <f t="shared" si="65"/>
        <v>1</v>
      </c>
      <c r="T241" s="42" t="b">
        <f aca="true" t="shared" si="83" ref="T241:T304">G241+H241=F241</f>
        <v>1</v>
      </c>
      <c r="U241" s="42" t="b">
        <f aca="true" t="shared" si="84" ref="U241:U304">J241+K241=I241</f>
        <v>1</v>
      </c>
    </row>
    <row r="242" spans="1:21" ht="30">
      <c r="A242" s="58"/>
      <c r="B242" s="58"/>
      <c r="C242" s="58"/>
      <c r="D242" s="46"/>
      <c r="E242" s="47" t="s">
        <v>250</v>
      </c>
      <c r="F242" s="48">
        <f t="shared" si="82"/>
        <v>7581</v>
      </c>
      <c r="G242" s="48">
        <v>0</v>
      </c>
      <c r="H242" s="48">
        <v>7581</v>
      </c>
      <c r="I242" s="48">
        <f t="shared" si="67"/>
        <v>7581</v>
      </c>
      <c r="J242" s="48">
        <f t="shared" si="80"/>
        <v>0</v>
      </c>
      <c r="K242" s="48">
        <f t="shared" si="81"/>
        <v>7581</v>
      </c>
      <c r="L242" s="183" t="b">
        <f t="shared" si="64"/>
        <v>1</v>
      </c>
      <c r="M242" s="183" t="b">
        <f t="shared" si="65"/>
        <v>1</v>
      </c>
      <c r="T242" s="42" t="b">
        <f t="shared" si="83"/>
        <v>1</v>
      </c>
      <c r="U242" s="42" t="b">
        <f t="shared" si="84"/>
        <v>1</v>
      </c>
    </row>
    <row r="243" spans="1:21" ht="60">
      <c r="A243" s="52" t="s">
        <v>411</v>
      </c>
      <c r="B243" s="52" t="s">
        <v>986</v>
      </c>
      <c r="C243" s="311" t="s">
        <v>634</v>
      </c>
      <c r="D243" s="46" t="s">
        <v>838</v>
      </c>
      <c r="E243" s="50" t="s">
        <v>51</v>
      </c>
      <c r="F243" s="48">
        <f t="shared" si="82"/>
        <v>917403.9</v>
      </c>
      <c r="G243" s="48">
        <f>G244</f>
        <v>0</v>
      </c>
      <c r="H243" s="48">
        <f>H244</f>
        <v>917403.9</v>
      </c>
      <c r="I243" s="48">
        <f t="shared" si="67"/>
        <v>917403.9</v>
      </c>
      <c r="J243" s="48">
        <f t="shared" si="80"/>
        <v>0</v>
      </c>
      <c r="K243" s="48">
        <f t="shared" si="81"/>
        <v>917403.9</v>
      </c>
      <c r="L243" s="183" t="b">
        <f t="shared" si="64"/>
        <v>1</v>
      </c>
      <c r="M243" s="183" t="b">
        <f t="shared" si="65"/>
        <v>1</v>
      </c>
      <c r="T243" s="42" t="b">
        <f t="shared" si="83"/>
        <v>1</v>
      </c>
      <c r="U243" s="42" t="b">
        <f t="shared" si="84"/>
        <v>1</v>
      </c>
    </row>
    <row r="244" spans="1:21" ht="60">
      <c r="A244" s="52"/>
      <c r="B244" s="52"/>
      <c r="C244" s="312"/>
      <c r="D244" s="46" t="s">
        <v>343</v>
      </c>
      <c r="E244" s="50" t="s">
        <v>51</v>
      </c>
      <c r="F244" s="48">
        <f>SUM(F248:F249)</f>
        <v>917403.9</v>
      </c>
      <c r="G244" s="48">
        <f>SUM(G248:G249)</f>
        <v>0</v>
      </c>
      <c r="H244" s="48">
        <f>SUM(H248:H249)</f>
        <v>917403.9</v>
      </c>
      <c r="I244" s="48">
        <f t="shared" si="67"/>
        <v>917403.9</v>
      </c>
      <c r="J244" s="48">
        <f t="shared" si="80"/>
        <v>0</v>
      </c>
      <c r="K244" s="48">
        <f t="shared" si="81"/>
        <v>917403.9</v>
      </c>
      <c r="L244" s="183" t="b">
        <f t="shared" si="64"/>
        <v>1</v>
      </c>
      <c r="M244" s="183" t="b">
        <f t="shared" si="65"/>
        <v>1</v>
      </c>
      <c r="T244" s="42" t="b">
        <f t="shared" si="83"/>
        <v>1</v>
      </c>
      <c r="U244" s="42" t="b">
        <f t="shared" si="84"/>
        <v>1</v>
      </c>
    </row>
    <row r="245" spans="1:21" ht="15">
      <c r="A245" s="52"/>
      <c r="B245" s="56"/>
      <c r="C245" s="312"/>
      <c r="D245" s="55" t="s">
        <v>591</v>
      </c>
      <c r="E245" s="50" t="s">
        <v>51</v>
      </c>
      <c r="F245" s="48"/>
      <c r="G245" s="48"/>
      <c r="H245" s="48"/>
      <c r="I245" s="48">
        <f t="shared" si="67"/>
        <v>0</v>
      </c>
      <c r="J245" s="48">
        <f t="shared" si="80"/>
        <v>0</v>
      </c>
      <c r="K245" s="48">
        <f t="shared" si="81"/>
        <v>0</v>
      </c>
      <c r="L245" s="183" t="b">
        <f t="shared" si="64"/>
        <v>1</v>
      </c>
      <c r="M245" s="183" t="b">
        <f t="shared" si="65"/>
        <v>1</v>
      </c>
      <c r="T245" s="42" t="b">
        <f t="shared" si="83"/>
        <v>1</v>
      </c>
      <c r="U245" s="42" t="b">
        <f t="shared" si="84"/>
        <v>1</v>
      </c>
    </row>
    <row r="246" spans="1:21" ht="30">
      <c r="A246" s="52"/>
      <c r="B246" s="56"/>
      <c r="C246" s="312"/>
      <c r="D246" s="55" t="s">
        <v>593</v>
      </c>
      <c r="E246" s="50" t="s">
        <v>51</v>
      </c>
      <c r="F246" s="48">
        <f>G246+H246</f>
        <v>0</v>
      </c>
      <c r="G246" s="48">
        <v>0</v>
      </c>
      <c r="H246" s="48">
        <v>0</v>
      </c>
      <c r="I246" s="48">
        <f aca="true" t="shared" si="85" ref="I246:I322">F246</f>
        <v>0</v>
      </c>
      <c r="J246" s="48">
        <f aca="true" t="shared" si="86" ref="J246:J322">G246</f>
        <v>0</v>
      </c>
      <c r="K246" s="48">
        <f aca="true" t="shared" si="87" ref="K246:K322">H246</f>
        <v>0</v>
      </c>
      <c r="L246" s="183" t="b">
        <f t="shared" si="64"/>
        <v>1</v>
      </c>
      <c r="M246" s="183" t="b">
        <f t="shared" si="65"/>
        <v>1</v>
      </c>
      <c r="T246" s="42" t="b">
        <f t="shared" si="83"/>
        <v>1</v>
      </c>
      <c r="U246" s="42" t="b">
        <f t="shared" si="84"/>
        <v>1</v>
      </c>
    </row>
    <row r="247" spans="1:21" ht="30">
      <c r="A247" s="52"/>
      <c r="B247" s="56"/>
      <c r="C247" s="312"/>
      <c r="D247" s="55" t="s">
        <v>592</v>
      </c>
      <c r="E247" s="50" t="s">
        <v>51</v>
      </c>
      <c r="F247" s="48">
        <f>G247+H247</f>
        <v>0</v>
      </c>
      <c r="G247" s="48">
        <v>0</v>
      </c>
      <c r="H247" s="48">
        <v>0</v>
      </c>
      <c r="I247" s="48">
        <f t="shared" si="85"/>
        <v>0</v>
      </c>
      <c r="J247" s="48">
        <f t="shared" si="86"/>
        <v>0</v>
      </c>
      <c r="K247" s="48">
        <f t="shared" si="87"/>
        <v>0</v>
      </c>
      <c r="L247" s="183" t="b">
        <f t="shared" si="64"/>
        <v>1</v>
      </c>
      <c r="M247" s="183" t="b">
        <f t="shared" si="65"/>
        <v>1</v>
      </c>
      <c r="T247" s="42" t="b">
        <f t="shared" si="83"/>
        <v>1</v>
      </c>
      <c r="U247" s="42" t="b">
        <f t="shared" si="84"/>
        <v>1</v>
      </c>
    </row>
    <row r="248" spans="1:21" ht="30">
      <c r="A248" s="52"/>
      <c r="B248" s="56"/>
      <c r="C248" s="312"/>
      <c r="D248" s="55"/>
      <c r="E248" s="47" t="s">
        <v>399</v>
      </c>
      <c r="F248" s="48">
        <f>G248+H248</f>
        <v>0</v>
      </c>
      <c r="G248" s="48">
        <v>0</v>
      </c>
      <c r="H248" s="48">
        <v>0</v>
      </c>
      <c r="I248" s="48">
        <f t="shared" si="85"/>
        <v>0</v>
      </c>
      <c r="J248" s="48">
        <f>G248</f>
        <v>0</v>
      </c>
      <c r="K248" s="48">
        <f>H248</f>
        <v>0</v>
      </c>
      <c r="L248" s="183" t="b">
        <f t="shared" si="64"/>
        <v>1</v>
      </c>
      <c r="M248" s="183" t="b">
        <f t="shared" si="65"/>
        <v>1</v>
      </c>
      <c r="T248" s="42" t="b">
        <f t="shared" si="83"/>
        <v>1</v>
      </c>
      <c r="U248" s="42" t="b">
        <f t="shared" si="84"/>
        <v>1</v>
      </c>
    </row>
    <row r="249" spans="1:21" ht="30">
      <c r="A249" s="52"/>
      <c r="B249" s="56"/>
      <c r="C249" s="313"/>
      <c r="D249" s="46"/>
      <c r="E249" s="47" t="s">
        <v>804</v>
      </c>
      <c r="F249" s="48">
        <f t="shared" si="82"/>
        <v>917403.9</v>
      </c>
      <c r="G249" s="48">
        <v>0</v>
      </c>
      <c r="H249" s="48">
        <v>917403.9</v>
      </c>
      <c r="I249" s="48">
        <f t="shared" si="85"/>
        <v>917403.9</v>
      </c>
      <c r="J249" s="48">
        <f t="shared" si="86"/>
        <v>0</v>
      </c>
      <c r="K249" s="48">
        <f t="shared" si="87"/>
        <v>917403.9</v>
      </c>
      <c r="L249" s="183" t="b">
        <f t="shared" si="64"/>
        <v>1</v>
      </c>
      <c r="M249" s="183" t="b">
        <f t="shared" si="65"/>
        <v>1</v>
      </c>
      <c r="T249" s="42" t="b">
        <f t="shared" si="83"/>
        <v>1</v>
      </c>
      <c r="U249" s="42" t="b">
        <f t="shared" si="84"/>
        <v>1</v>
      </c>
    </row>
    <row r="250" spans="1:21" ht="165">
      <c r="A250" s="49" t="s">
        <v>412</v>
      </c>
      <c r="B250" s="49" t="s">
        <v>783</v>
      </c>
      <c r="C250" s="49" t="s">
        <v>484</v>
      </c>
      <c r="D250" s="46" t="s">
        <v>838</v>
      </c>
      <c r="E250" s="50" t="s">
        <v>51</v>
      </c>
      <c r="F250" s="48">
        <f t="shared" si="82"/>
        <v>119343.4</v>
      </c>
      <c r="G250" s="48">
        <f>G251</f>
        <v>0</v>
      </c>
      <c r="H250" s="48">
        <f>H251</f>
        <v>119343.4</v>
      </c>
      <c r="I250" s="48">
        <f t="shared" si="85"/>
        <v>119343.4</v>
      </c>
      <c r="J250" s="48">
        <f t="shared" si="86"/>
        <v>0</v>
      </c>
      <c r="K250" s="48">
        <f t="shared" si="87"/>
        <v>119343.4</v>
      </c>
      <c r="L250" s="183" t="b">
        <f t="shared" si="64"/>
        <v>1</v>
      </c>
      <c r="M250" s="183" t="b">
        <f t="shared" si="65"/>
        <v>1</v>
      </c>
      <c r="T250" s="42" t="b">
        <f t="shared" si="83"/>
        <v>1</v>
      </c>
      <c r="U250" s="42" t="b">
        <f t="shared" si="84"/>
        <v>1</v>
      </c>
    </row>
    <row r="251" spans="1:21" ht="60">
      <c r="A251" s="52"/>
      <c r="B251" s="52"/>
      <c r="C251" s="52"/>
      <c r="D251" s="46" t="s">
        <v>39</v>
      </c>
      <c r="E251" s="50" t="s">
        <v>51</v>
      </c>
      <c r="F251" s="48">
        <f>G251+H251</f>
        <v>119343.4</v>
      </c>
      <c r="G251" s="48">
        <f>G252</f>
        <v>0</v>
      </c>
      <c r="H251" s="48">
        <f>H252</f>
        <v>119343.4</v>
      </c>
      <c r="I251" s="48">
        <f t="shared" si="85"/>
        <v>119343.4</v>
      </c>
      <c r="J251" s="48">
        <f t="shared" si="86"/>
        <v>0</v>
      </c>
      <c r="K251" s="48">
        <f t="shared" si="87"/>
        <v>119343.4</v>
      </c>
      <c r="L251" s="183" t="b">
        <f t="shared" si="64"/>
        <v>1</v>
      </c>
      <c r="M251" s="183" t="b">
        <f t="shared" si="65"/>
        <v>1</v>
      </c>
      <c r="T251" s="42" t="b">
        <f t="shared" si="83"/>
        <v>1</v>
      </c>
      <c r="U251" s="42" t="b">
        <f t="shared" si="84"/>
        <v>1</v>
      </c>
    </row>
    <row r="252" spans="1:21" ht="30">
      <c r="A252" s="58"/>
      <c r="B252" s="58"/>
      <c r="C252" s="58"/>
      <c r="D252" s="46"/>
      <c r="E252" s="47" t="s">
        <v>251</v>
      </c>
      <c r="F252" s="48">
        <f t="shared" si="82"/>
        <v>119343.4</v>
      </c>
      <c r="G252" s="48">
        <v>0</v>
      </c>
      <c r="H252" s="48">
        <v>119343.4</v>
      </c>
      <c r="I252" s="48">
        <f t="shared" si="85"/>
        <v>119343.4</v>
      </c>
      <c r="J252" s="48">
        <f t="shared" si="86"/>
        <v>0</v>
      </c>
      <c r="K252" s="48">
        <f t="shared" si="87"/>
        <v>119343.4</v>
      </c>
      <c r="L252" s="183" t="b">
        <f t="shared" si="64"/>
        <v>1</v>
      </c>
      <c r="M252" s="183" t="b">
        <f t="shared" si="65"/>
        <v>1</v>
      </c>
      <c r="T252" s="42" t="b">
        <f t="shared" si="83"/>
        <v>1</v>
      </c>
      <c r="U252" s="42" t="b">
        <f t="shared" si="84"/>
        <v>1</v>
      </c>
    </row>
    <row r="253" spans="1:21" ht="45">
      <c r="A253" s="49" t="s">
        <v>413</v>
      </c>
      <c r="B253" s="49" t="s">
        <v>784</v>
      </c>
      <c r="C253" s="311" t="s">
        <v>485</v>
      </c>
      <c r="D253" s="46" t="s">
        <v>838</v>
      </c>
      <c r="E253" s="50" t="s">
        <v>51</v>
      </c>
      <c r="F253" s="48">
        <f t="shared" si="82"/>
        <v>1810</v>
      </c>
      <c r="G253" s="48">
        <f>G254</f>
        <v>0</v>
      </c>
      <c r="H253" s="48">
        <f>H254</f>
        <v>1810</v>
      </c>
      <c r="I253" s="48">
        <f t="shared" si="85"/>
        <v>1810</v>
      </c>
      <c r="J253" s="48">
        <f t="shared" si="86"/>
        <v>0</v>
      </c>
      <c r="K253" s="48">
        <f t="shared" si="87"/>
        <v>1810</v>
      </c>
      <c r="L253" s="183" t="b">
        <f t="shared" si="64"/>
        <v>1</v>
      </c>
      <c r="M253" s="183" t="b">
        <f t="shared" si="65"/>
        <v>1</v>
      </c>
      <c r="T253" s="42" t="b">
        <f t="shared" si="83"/>
        <v>1</v>
      </c>
      <c r="U253" s="42" t="b">
        <f t="shared" si="84"/>
        <v>1</v>
      </c>
    </row>
    <row r="254" spans="1:21" ht="60">
      <c r="A254" s="52"/>
      <c r="B254" s="52"/>
      <c r="C254" s="312"/>
      <c r="D254" s="46" t="s">
        <v>39</v>
      </c>
      <c r="E254" s="50" t="s">
        <v>51</v>
      </c>
      <c r="F254" s="48">
        <f>G254+H254</f>
        <v>1810</v>
      </c>
      <c r="G254" s="48">
        <f>G255</f>
        <v>0</v>
      </c>
      <c r="H254" s="48">
        <f>H255</f>
        <v>1810</v>
      </c>
      <c r="I254" s="48">
        <f t="shared" si="85"/>
        <v>1810</v>
      </c>
      <c r="J254" s="48">
        <f t="shared" si="86"/>
        <v>0</v>
      </c>
      <c r="K254" s="48">
        <f t="shared" si="87"/>
        <v>1810</v>
      </c>
      <c r="L254" s="183" t="b">
        <f t="shared" si="64"/>
        <v>1</v>
      </c>
      <c r="M254" s="183" t="b">
        <f t="shared" si="65"/>
        <v>1</v>
      </c>
      <c r="T254" s="42" t="b">
        <f t="shared" si="83"/>
        <v>1</v>
      </c>
      <c r="U254" s="42" t="b">
        <f t="shared" si="84"/>
        <v>1</v>
      </c>
    </row>
    <row r="255" spans="1:21" ht="30">
      <c r="A255" s="58"/>
      <c r="B255" s="58"/>
      <c r="C255" s="313"/>
      <c r="D255" s="46"/>
      <c r="E255" s="47" t="s">
        <v>250</v>
      </c>
      <c r="F255" s="48">
        <f t="shared" si="82"/>
        <v>1810</v>
      </c>
      <c r="G255" s="48">
        <v>0</v>
      </c>
      <c r="H255" s="48">
        <v>1810</v>
      </c>
      <c r="I255" s="48">
        <f t="shared" si="85"/>
        <v>1810</v>
      </c>
      <c r="J255" s="48">
        <f t="shared" si="86"/>
        <v>0</v>
      </c>
      <c r="K255" s="48">
        <f t="shared" si="87"/>
        <v>1810</v>
      </c>
      <c r="L255" s="183" t="b">
        <f t="shared" si="64"/>
        <v>1</v>
      </c>
      <c r="M255" s="183" t="b">
        <f t="shared" si="65"/>
        <v>1</v>
      </c>
      <c r="T255" s="42" t="b">
        <f t="shared" si="83"/>
        <v>1</v>
      </c>
      <c r="U255" s="42" t="b">
        <f t="shared" si="84"/>
        <v>1</v>
      </c>
    </row>
    <row r="256" spans="1:21" ht="30">
      <c r="A256" s="49" t="s">
        <v>414</v>
      </c>
      <c r="B256" s="49" t="s">
        <v>785</v>
      </c>
      <c r="C256" s="311" t="s">
        <v>735</v>
      </c>
      <c r="D256" s="46" t="s">
        <v>838</v>
      </c>
      <c r="E256" s="50" t="s">
        <v>51</v>
      </c>
      <c r="F256" s="48">
        <f t="shared" si="82"/>
        <v>1660</v>
      </c>
      <c r="G256" s="48">
        <f>G257</f>
        <v>0</v>
      </c>
      <c r="H256" s="48">
        <f>H257</f>
        <v>1660</v>
      </c>
      <c r="I256" s="48">
        <f t="shared" si="85"/>
        <v>1660</v>
      </c>
      <c r="J256" s="48">
        <f t="shared" si="86"/>
        <v>0</v>
      </c>
      <c r="K256" s="48">
        <f t="shared" si="87"/>
        <v>1660</v>
      </c>
      <c r="L256" s="183" t="b">
        <f t="shared" si="64"/>
        <v>1</v>
      </c>
      <c r="M256" s="183" t="b">
        <f t="shared" si="65"/>
        <v>1</v>
      </c>
      <c r="T256" s="42" t="b">
        <f t="shared" si="83"/>
        <v>1</v>
      </c>
      <c r="U256" s="42" t="b">
        <f t="shared" si="84"/>
        <v>1</v>
      </c>
    </row>
    <row r="257" spans="1:21" ht="60">
      <c r="A257" s="52"/>
      <c r="B257" s="52"/>
      <c r="C257" s="312"/>
      <c r="D257" s="46" t="s">
        <v>39</v>
      </c>
      <c r="E257" s="50" t="s">
        <v>51</v>
      </c>
      <c r="F257" s="48">
        <f>G257+H257</f>
        <v>1660</v>
      </c>
      <c r="G257" s="48">
        <f>G258</f>
        <v>0</v>
      </c>
      <c r="H257" s="48">
        <f>H258</f>
        <v>1660</v>
      </c>
      <c r="I257" s="48">
        <f t="shared" si="85"/>
        <v>1660</v>
      </c>
      <c r="J257" s="48">
        <f t="shared" si="86"/>
        <v>0</v>
      </c>
      <c r="K257" s="48">
        <f t="shared" si="87"/>
        <v>1660</v>
      </c>
      <c r="L257" s="183" t="b">
        <f t="shared" si="64"/>
        <v>1</v>
      </c>
      <c r="M257" s="183" t="b">
        <f t="shared" si="65"/>
        <v>1</v>
      </c>
      <c r="T257" s="42" t="b">
        <f t="shared" si="83"/>
        <v>1</v>
      </c>
      <c r="U257" s="42" t="b">
        <f t="shared" si="84"/>
        <v>1</v>
      </c>
    </row>
    <row r="258" spans="1:21" ht="30">
      <c r="A258" s="52"/>
      <c r="B258" s="52"/>
      <c r="C258" s="313"/>
      <c r="D258" s="46"/>
      <c r="E258" s="47" t="s">
        <v>245</v>
      </c>
      <c r="F258" s="48">
        <f t="shared" si="82"/>
        <v>1660</v>
      </c>
      <c r="G258" s="48">
        <v>0</v>
      </c>
      <c r="H258" s="48">
        <v>1660</v>
      </c>
      <c r="I258" s="48">
        <f t="shared" si="85"/>
        <v>1660</v>
      </c>
      <c r="J258" s="48">
        <f t="shared" si="86"/>
        <v>0</v>
      </c>
      <c r="K258" s="48">
        <f t="shared" si="87"/>
        <v>1660</v>
      </c>
      <c r="L258" s="183" t="b">
        <f t="shared" si="64"/>
        <v>1</v>
      </c>
      <c r="M258" s="183" t="b">
        <f t="shared" si="65"/>
        <v>1</v>
      </c>
      <c r="T258" s="42" t="b">
        <f t="shared" si="83"/>
        <v>1</v>
      </c>
      <c r="U258" s="42" t="b">
        <f t="shared" si="84"/>
        <v>1</v>
      </c>
    </row>
    <row r="259" spans="1:21" ht="180">
      <c r="A259" s="49" t="s">
        <v>415</v>
      </c>
      <c r="B259" s="49" t="s">
        <v>786</v>
      </c>
      <c r="C259" s="49" t="s">
        <v>843</v>
      </c>
      <c r="D259" s="46" t="s">
        <v>838</v>
      </c>
      <c r="E259" s="50" t="s">
        <v>51</v>
      </c>
      <c r="F259" s="48">
        <f t="shared" si="82"/>
        <v>32600</v>
      </c>
      <c r="G259" s="48">
        <f>G260</f>
        <v>0</v>
      </c>
      <c r="H259" s="48">
        <f>H260</f>
        <v>32600</v>
      </c>
      <c r="I259" s="48">
        <f t="shared" si="85"/>
        <v>32600</v>
      </c>
      <c r="J259" s="48">
        <f t="shared" si="86"/>
        <v>0</v>
      </c>
      <c r="K259" s="48">
        <f t="shared" si="87"/>
        <v>32600</v>
      </c>
      <c r="L259" s="183" t="b">
        <f t="shared" si="64"/>
        <v>1</v>
      </c>
      <c r="M259" s="183" t="b">
        <f t="shared" si="65"/>
        <v>1</v>
      </c>
      <c r="T259" s="42" t="b">
        <f t="shared" si="83"/>
        <v>1</v>
      </c>
      <c r="U259" s="42" t="b">
        <f t="shared" si="84"/>
        <v>1</v>
      </c>
    </row>
    <row r="260" spans="1:21" ht="60">
      <c r="A260" s="52"/>
      <c r="B260" s="52"/>
      <c r="C260" s="52"/>
      <c r="D260" s="46" t="s">
        <v>39</v>
      </c>
      <c r="E260" s="50" t="s">
        <v>51</v>
      </c>
      <c r="F260" s="48">
        <f t="shared" si="82"/>
        <v>32600</v>
      </c>
      <c r="G260" s="48">
        <f>G261+G262</f>
        <v>0</v>
      </c>
      <c r="H260" s="48">
        <f>H261+H262</f>
        <v>32600</v>
      </c>
      <c r="I260" s="48">
        <f t="shared" si="85"/>
        <v>32600</v>
      </c>
      <c r="J260" s="48">
        <f t="shared" si="86"/>
        <v>0</v>
      </c>
      <c r="K260" s="48">
        <f t="shared" si="87"/>
        <v>32600</v>
      </c>
      <c r="L260" s="183" t="b">
        <f t="shared" si="64"/>
        <v>1</v>
      </c>
      <c r="M260" s="183" t="b">
        <f t="shared" si="65"/>
        <v>1</v>
      </c>
      <c r="T260" s="42" t="b">
        <f t="shared" si="83"/>
        <v>1</v>
      </c>
      <c r="U260" s="42" t="b">
        <f t="shared" si="84"/>
        <v>1</v>
      </c>
    </row>
    <row r="261" spans="1:21" ht="30">
      <c r="A261" s="52"/>
      <c r="B261" s="52"/>
      <c r="C261" s="52"/>
      <c r="D261" s="46"/>
      <c r="E261" s="47" t="s">
        <v>249</v>
      </c>
      <c r="F261" s="48">
        <f>G261+H261</f>
        <v>30000</v>
      </c>
      <c r="G261" s="48">
        <v>0</v>
      </c>
      <c r="H261" s="48">
        <v>30000</v>
      </c>
      <c r="I261" s="48">
        <f t="shared" si="85"/>
        <v>30000</v>
      </c>
      <c r="J261" s="48">
        <f t="shared" si="86"/>
        <v>0</v>
      </c>
      <c r="K261" s="48">
        <f t="shared" si="87"/>
        <v>30000</v>
      </c>
      <c r="L261" s="183" t="b">
        <f t="shared" si="64"/>
        <v>1</v>
      </c>
      <c r="M261" s="183" t="b">
        <f t="shared" si="65"/>
        <v>1</v>
      </c>
      <c r="T261" s="42" t="b">
        <f t="shared" si="83"/>
        <v>1</v>
      </c>
      <c r="U261" s="42" t="b">
        <f t="shared" si="84"/>
        <v>1</v>
      </c>
    </row>
    <row r="262" spans="1:21" ht="30">
      <c r="A262" s="58"/>
      <c r="B262" s="58"/>
      <c r="C262" s="58"/>
      <c r="D262" s="46"/>
      <c r="E262" s="47" t="s">
        <v>248</v>
      </c>
      <c r="F262" s="48">
        <f t="shared" si="82"/>
        <v>2600</v>
      </c>
      <c r="G262" s="48">
        <v>0</v>
      </c>
      <c r="H262" s="48">
        <v>2600</v>
      </c>
      <c r="I262" s="48">
        <f t="shared" si="85"/>
        <v>2600</v>
      </c>
      <c r="J262" s="48">
        <f t="shared" si="86"/>
        <v>0</v>
      </c>
      <c r="K262" s="48">
        <f t="shared" si="87"/>
        <v>2600</v>
      </c>
      <c r="L262" s="183" t="b">
        <f t="shared" si="64"/>
        <v>1</v>
      </c>
      <c r="M262" s="183" t="b">
        <f t="shared" si="65"/>
        <v>1</v>
      </c>
      <c r="T262" s="42" t="b">
        <f t="shared" si="83"/>
        <v>1</v>
      </c>
      <c r="U262" s="42" t="b">
        <f t="shared" si="84"/>
        <v>1</v>
      </c>
    </row>
    <row r="263" spans="1:21" ht="30">
      <c r="A263" s="49" t="s">
        <v>416</v>
      </c>
      <c r="B263" s="311" t="s">
        <v>981</v>
      </c>
      <c r="C263" s="311" t="s">
        <v>486</v>
      </c>
      <c r="D263" s="46" t="s">
        <v>838</v>
      </c>
      <c r="E263" s="50" t="s">
        <v>51</v>
      </c>
      <c r="F263" s="48">
        <f t="shared" si="82"/>
        <v>11633341.8</v>
      </c>
      <c r="G263" s="48">
        <f>G264</f>
        <v>0</v>
      </c>
      <c r="H263" s="48">
        <f>H264</f>
        <v>11633341.8</v>
      </c>
      <c r="I263" s="48">
        <f t="shared" si="85"/>
        <v>11633341.8</v>
      </c>
      <c r="J263" s="48">
        <f t="shared" si="86"/>
        <v>0</v>
      </c>
      <c r="K263" s="48">
        <f t="shared" si="87"/>
        <v>11633341.8</v>
      </c>
      <c r="L263" s="183" t="b">
        <f t="shared" si="64"/>
        <v>1</v>
      </c>
      <c r="M263" s="183" t="b">
        <f t="shared" si="65"/>
        <v>1</v>
      </c>
      <c r="T263" s="42" t="b">
        <f t="shared" si="83"/>
        <v>1</v>
      </c>
      <c r="U263" s="42" t="b">
        <f t="shared" si="84"/>
        <v>1</v>
      </c>
    </row>
    <row r="264" spans="1:21" ht="60">
      <c r="A264" s="52"/>
      <c r="B264" s="312"/>
      <c r="C264" s="312"/>
      <c r="D264" s="46" t="s">
        <v>39</v>
      </c>
      <c r="E264" s="50" t="s">
        <v>51</v>
      </c>
      <c r="F264" s="48">
        <f>G264+H264</f>
        <v>11633341.8</v>
      </c>
      <c r="G264" s="48">
        <f>G265+G266</f>
        <v>0</v>
      </c>
      <c r="H264" s="48">
        <f>H265+H266</f>
        <v>11633341.8</v>
      </c>
      <c r="I264" s="48">
        <f t="shared" si="85"/>
        <v>11633341.8</v>
      </c>
      <c r="J264" s="48">
        <f t="shared" si="86"/>
        <v>0</v>
      </c>
      <c r="K264" s="48">
        <f t="shared" si="87"/>
        <v>11633341.8</v>
      </c>
      <c r="L264" s="183" t="b">
        <f t="shared" si="64"/>
        <v>1</v>
      </c>
      <c r="M264" s="183" t="b">
        <f t="shared" si="65"/>
        <v>1</v>
      </c>
      <c r="T264" s="42" t="b">
        <f t="shared" si="83"/>
        <v>1</v>
      </c>
      <c r="U264" s="42" t="b">
        <f t="shared" si="84"/>
        <v>1</v>
      </c>
    </row>
    <row r="265" spans="1:21" ht="30">
      <c r="A265" s="52"/>
      <c r="B265" s="312"/>
      <c r="C265" s="312"/>
      <c r="D265" s="46"/>
      <c r="E265" s="47" t="s">
        <v>246</v>
      </c>
      <c r="F265" s="48">
        <f t="shared" si="82"/>
        <v>19500</v>
      </c>
      <c r="G265" s="48">
        <v>0</v>
      </c>
      <c r="H265" s="48">
        <v>19500</v>
      </c>
      <c r="I265" s="48">
        <f t="shared" si="85"/>
        <v>19500</v>
      </c>
      <c r="J265" s="48">
        <f t="shared" si="86"/>
        <v>0</v>
      </c>
      <c r="K265" s="48">
        <f t="shared" si="87"/>
        <v>19500</v>
      </c>
      <c r="L265" s="183" t="b">
        <f t="shared" si="64"/>
        <v>1</v>
      </c>
      <c r="M265" s="183" t="b">
        <f t="shared" si="65"/>
        <v>1</v>
      </c>
      <c r="T265" s="42" t="b">
        <f t="shared" si="83"/>
        <v>1</v>
      </c>
      <c r="U265" s="42" t="b">
        <f t="shared" si="84"/>
        <v>1</v>
      </c>
    </row>
    <row r="266" spans="1:21" ht="30">
      <c r="A266" s="58"/>
      <c r="B266" s="313"/>
      <c r="C266" s="313"/>
      <c r="D266" s="46"/>
      <c r="E266" s="47" t="s">
        <v>247</v>
      </c>
      <c r="F266" s="48">
        <f t="shared" si="82"/>
        <v>11613841.8</v>
      </c>
      <c r="G266" s="48">
        <v>0</v>
      </c>
      <c r="H266" s="48">
        <v>11613841.8</v>
      </c>
      <c r="I266" s="48">
        <f t="shared" si="85"/>
        <v>11613841.8</v>
      </c>
      <c r="J266" s="48">
        <f t="shared" si="86"/>
        <v>0</v>
      </c>
      <c r="K266" s="48">
        <f t="shared" si="87"/>
        <v>11613841.8</v>
      </c>
      <c r="L266" s="183" t="b">
        <f t="shared" si="64"/>
        <v>1</v>
      </c>
      <c r="M266" s="183" t="b">
        <f t="shared" si="65"/>
        <v>1</v>
      </c>
      <c r="T266" s="42" t="b">
        <f t="shared" si="83"/>
        <v>1</v>
      </c>
      <c r="U266" s="42" t="b">
        <f t="shared" si="84"/>
        <v>1</v>
      </c>
    </row>
    <row r="267" spans="1:21" ht="30">
      <c r="A267" s="49" t="s">
        <v>417</v>
      </c>
      <c r="B267" s="311" t="s">
        <v>87</v>
      </c>
      <c r="C267" s="311" t="s">
        <v>440</v>
      </c>
      <c r="D267" s="46" t="s">
        <v>838</v>
      </c>
      <c r="E267" s="50" t="s">
        <v>51</v>
      </c>
      <c r="F267" s="48">
        <f t="shared" si="82"/>
        <v>81759.6</v>
      </c>
      <c r="G267" s="48">
        <f>G268</f>
        <v>0</v>
      </c>
      <c r="H267" s="48">
        <f>H268</f>
        <v>81759.6</v>
      </c>
      <c r="I267" s="48">
        <f t="shared" si="85"/>
        <v>81759.6</v>
      </c>
      <c r="J267" s="48">
        <f t="shared" si="86"/>
        <v>0</v>
      </c>
      <c r="K267" s="48">
        <f t="shared" si="87"/>
        <v>81759.6</v>
      </c>
      <c r="L267" s="183" t="b">
        <f t="shared" si="64"/>
        <v>1</v>
      </c>
      <c r="M267" s="183" t="b">
        <f t="shared" si="65"/>
        <v>1</v>
      </c>
      <c r="T267" s="42" t="b">
        <f t="shared" si="83"/>
        <v>1</v>
      </c>
      <c r="U267" s="42" t="b">
        <f t="shared" si="84"/>
        <v>1</v>
      </c>
    </row>
    <row r="268" spans="1:21" ht="60">
      <c r="A268" s="52"/>
      <c r="B268" s="312"/>
      <c r="C268" s="312"/>
      <c r="D268" s="46" t="s">
        <v>39</v>
      </c>
      <c r="E268" s="50" t="s">
        <v>51</v>
      </c>
      <c r="F268" s="48">
        <f>G268+H268</f>
        <v>81759.6</v>
      </c>
      <c r="G268" s="48">
        <f>G269</f>
        <v>0</v>
      </c>
      <c r="H268" s="48">
        <f>H269</f>
        <v>81759.6</v>
      </c>
      <c r="I268" s="48">
        <f t="shared" si="85"/>
        <v>81759.6</v>
      </c>
      <c r="J268" s="48">
        <f t="shared" si="86"/>
        <v>0</v>
      </c>
      <c r="K268" s="48">
        <f t="shared" si="87"/>
        <v>81759.6</v>
      </c>
      <c r="L268" s="183" t="b">
        <f t="shared" si="64"/>
        <v>1</v>
      </c>
      <c r="M268" s="183" t="b">
        <f t="shared" si="65"/>
        <v>1</v>
      </c>
      <c r="T268" s="42" t="b">
        <f t="shared" si="83"/>
        <v>1</v>
      </c>
      <c r="U268" s="42" t="b">
        <f t="shared" si="84"/>
        <v>1</v>
      </c>
    </row>
    <row r="269" spans="1:21" ht="30">
      <c r="A269" s="58"/>
      <c r="B269" s="313"/>
      <c r="C269" s="313"/>
      <c r="D269" s="46"/>
      <c r="E269" s="47" t="s">
        <v>696</v>
      </c>
      <c r="F269" s="48">
        <f t="shared" si="82"/>
        <v>81759.6</v>
      </c>
      <c r="G269" s="48">
        <v>0</v>
      </c>
      <c r="H269" s="48">
        <v>81759.6</v>
      </c>
      <c r="I269" s="48">
        <f t="shared" si="85"/>
        <v>81759.6</v>
      </c>
      <c r="J269" s="48">
        <f t="shared" si="86"/>
        <v>0</v>
      </c>
      <c r="K269" s="48">
        <f t="shared" si="87"/>
        <v>81759.6</v>
      </c>
      <c r="L269" s="183" t="b">
        <f aca="true" t="shared" si="88" ref="L269:L332">G269+H269=F269</f>
        <v>1</v>
      </c>
      <c r="M269" s="183" t="b">
        <f aca="true" t="shared" si="89" ref="M269:M332">J269+K269=I269</f>
        <v>1</v>
      </c>
      <c r="T269" s="42" t="b">
        <f t="shared" si="83"/>
        <v>1</v>
      </c>
      <c r="U269" s="42" t="b">
        <f t="shared" si="84"/>
        <v>1</v>
      </c>
    </row>
    <row r="270" spans="1:21" ht="60">
      <c r="A270" s="52" t="s">
        <v>85</v>
      </c>
      <c r="B270" s="311" t="s">
        <v>119</v>
      </c>
      <c r="C270" s="49" t="s">
        <v>690</v>
      </c>
      <c r="D270" s="46" t="s">
        <v>838</v>
      </c>
      <c r="E270" s="50" t="s">
        <v>51</v>
      </c>
      <c r="F270" s="48">
        <f>G270+H270</f>
        <v>19010.8</v>
      </c>
      <c r="G270" s="48">
        <f>G271</f>
        <v>16159.1</v>
      </c>
      <c r="H270" s="48">
        <f>H271</f>
        <v>2851.7</v>
      </c>
      <c r="I270" s="48">
        <f t="shared" si="85"/>
        <v>19010.8</v>
      </c>
      <c r="J270" s="48">
        <f t="shared" si="86"/>
        <v>16159.1</v>
      </c>
      <c r="K270" s="48">
        <f t="shared" si="87"/>
        <v>2851.7</v>
      </c>
      <c r="L270" s="183" t="b">
        <f t="shared" si="88"/>
        <v>1</v>
      </c>
      <c r="M270" s="183" t="b">
        <f t="shared" si="89"/>
        <v>1</v>
      </c>
      <c r="T270" s="42" t="b">
        <f t="shared" si="83"/>
        <v>1</v>
      </c>
      <c r="U270" s="42" t="b">
        <f t="shared" si="84"/>
        <v>1</v>
      </c>
    </row>
    <row r="271" spans="1:21" ht="60">
      <c r="A271" s="52"/>
      <c r="B271" s="312"/>
      <c r="C271" s="52"/>
      <c r="D271" s="46" t="s">
        <v>39</v>
      </c>
      <c r="E271" s="50" t="s">
        <v>51</v>
      </c>
      <c r="F271" s="48">
        <f>G271+H271</f>
        <v>19010.8</v>
      </c>
      <c r="G271" s="48">
        <f>G272</f>
        <v>16159.1</v>
      </c>
      <c r="H271" s="48">
        <f>H272</f>
        <v>2851.7</v>
      </c>
      <c r="I271" s="48">
        <f t="shared" si="85"/>
        <v>19010.8</v>
      </c>
      <c r="J271" s="48">
        <f t="shared" si="86"/>
        <v>16159.1</v>
      </c>
      <c r="K271" s="48">
        <f t="shared" si="87"/>
        <v>2851.7</v>
      </c>
      <c r="L271" s="183" t="b">
        <f t="shared" si="88"/>
        <v>1</v>
      </c>
      <c r="M271" s="183" t="b">
        <f t="shared" si="89"/>
        <v>1</v>
      </c>
      <c r="T271" s="42" t="b">
        <f t="shared" si="83"/>
        <v>1</v>
      </c>
      <c r="U271" s="42" t="b">
        <f t="shared" si="84"/>
        <v>1</v>
      </c>
    </row>
    <row r="272" spans="1:21" ht="30">
      <c r="A272" s="58"/>
      <c r="B272" s="313"/>
      <c r="C272" s="58"/>
      <c r="D272" s="46"/>
      <c r="E272" s="47" t="s">
        <v>454</v>
      </c>
      <c r="F272" s="48">
        <f>G272+H272</f>
        <v>19010.8</v>
      </c>
      <c r="G272" s="48">
        <v>16159.1</v>
      </c>
      <c r="H272" s="48">
        <v>2851.7</v>
      </c>
      <c r="I272" s="48">
        <f t="shared" si="85"/>
        <v>19010.8</v>
      </c>
      <c r="J272" s="48">
        <f t="shared" si="86"/>
        <v>16159.1</v>
      </c>
      <c r="K272" s="48">
        <f t="shared" si="87"/>
        <v>2851.7</v>
      </c>
      <c r="L272" s="183" t="b">
        <f t="shared" si="88"/>
        <v>1</v>
      </c>
      <c r="M272" s="183" t="b">
        <f t="shared" si="89"/>
        <v>1</v>
      </c>
      <c r="T272" s="42" t="b">
        <f t="shared" si="83"/>
        <v>1</v>
      </c>
      <c r="U272" s="42" t="b">
        <f t="shared" si="84"/>
        <v>1</v>
      </c>
    </row>
    <row r="273" spans="1:21" ht="90">
      <c r="A273" s="52" t="s">
        <v>477</v>
      </c>
      <c r="B273" s="65" t="s">
        <v>475</v>
      </c>
      <c r="C273" s="52" t="s">
        <v>754</v>
      </c>
      <c r="D273" s="46" t="s">
        <v>39</v>
      </c>
      <c r="E273" s="50" t="s">
        <v>51</v>
      </c>
      <c r="F273" s="48">
        <f>F274</f>
        <v>6500</v>
      </c>
      <c r="G273" s="48">
        <f>G274</f>
        <v>0</v>
      </c>
      <c r="H273" s="48">
        <f>H274</f>
        <v>6500</v>
      </c>
      <c r="I273" s="48">
        <f t="shared" si="85"/>
        <v>6500</v>
      </c>
      <c r="J273" s="48">
        <f t="shared" si="86"/>
        <v>0</v>
      </c>
      <c r="K273" s="48">
        <f t="shared" si="87"/>
        <v>6500</v>
      </c>
      <c r="L273" s="183" t="b">
        <f t="shared" si="88"/>
        <v>1</v>
      </c>
      <c r="M273" s="183" t="b">
        <f t="shared" si="89"/>
        <v>1</v>
      </c>
      <c r="T273" s="42" t="b">
        <f t="shared" si="83"/>
        <v>1</v>
      </c>
      <c r="U273" s="42" t="b">
        <f t="shared" si="84"/>
        <v>1</v>
      </c>
    </row>
    <row r="274" spans="1:21" ht="30">
      <c r="A274" s="52"/>
      <c r="B274" s="58"/>
      <c r="C274" s="58"/>
      <c r="D274" s="46"/>
      <c r="E274" s="47" t="s">
        <v>476</v>
      </c>
      <c r="F274" s="48">
        <f>G274+H274</f>
        <v>6500</v>
      </c>
      <c r="G274" s="48">
        <v>0</v>
      </c>
      <c r="H274" s="48">
        <v>6500</v>
      </c>
      <c r="I274" s="48">
        <f t="shared" si="85"/>
        <v>6500</v>
      </c>
      <c r="J274" s="48">
        <f t="shared" si="86"/>
        <v>0</v>
      </c>
      <c r="K274" s="48">
        <f t="shared" si="87"/>
        <v>6500</v>
      </c>
      <c r="L274" s="183" t="b">
        <f t="shared" si="88"/>
        <v>1</v>
      </c>
      <c r="M274" s="183" t="b">
        <f t="shared" si="89"/>
        <v>1</v>
      </c>
      <c r="T274" s="42" t="b">
        <f t="shared" si="83"/>
        <v>1</v>
      </c>
      <c r="U274" s="42" t="b">
        <f t="shared" si="84"/>
        <v>1</v>
      </c>
    </row>
    <row r="275" spans="1:21" ht="75">
      <c r="A275" s="49" t="s">
        <v>745</v>
      </c>
      <c r="B275" s="65" t="s">
        <v>746</v>
      </c>
      <c r="C275" s="311" t="s">
        <v>755</v>
      </c>
      <c r="D275" s="46" t="s">
        <v>838</v>
      </c>
      <c r="E275" s="47" t="s">
        <v>51</v>
      </c>
      <c r="F275" s="48">
        <f>G275+H275</f>
        <v>56100</v>
      </c>
      <c r="G275" s="48">
        <f>G276</f>
        <v>0</v>
      </c>
      <c r="H275" s="48">
        <f>H276</f>
        <v>56100</v>
      </c>
      <c r="I275" s="48">
        <f t="shared" si="85"/>
        <v>56100</v>
      </c>
      <c r="J275" s="48">
        <f t="shared" si="86"/>
        <v>0</v>
      </c>
      <c r="K275" s="48">
        <f t="shared" si="87"/>
        <v>56100</v>
      </c>
      <c r="L275" s="183" t="b">
        <f t="shared" si="88"/>
        <v>1</v>
      </c>
      <c r="M275" s="183" t="b">
        <f t="shared" si="89"/>
        <v>1</v>
      </c>
      <c r="T275" s="42" t="b">
        <f t="shared" si="83"/>
        <v>1</v>
      </c>
      <c r="U275" s="42" t="b">
        <f t="shared" si="84"/>
        <v>1</v>
      </c>
    </row>
    <row r="276" spans="1:21" ht="60">
      <c r="A276" s="52"/>
      <c r="B276" s="65"/>
      <c r="C276" s="312"/>
      <c r="D276" s="46" t="s">
        <v>39</v>
      </c>
      <c r="E276" s="47" t="s">
        <v>51</v>
      </c>
      <c r="F276" s="48">
        <f>F277</f>
        <v>56100</v>
      </c>
      <c r="G276" s="48">
        <f>G277</f>
        <v>0</v>
      </c>
      <c r="H276" s="48">
        <f>H277</f>
        <v>56100</v>
      </c>
      <c r="I276" s="48">
        <f t="shared" si="85"/>
        <v>56100</v>
      </c>
      <c r="J276" s="48">
        <f t="shared" si="86"/>
        <v>0</v>
      </c>
      <c r="K276" s="48">
        <f t="shared" si="87"/>
        <v>56100</v>
      </c>
      <c r="L276" s="183" t="b">
        <f t="shared" si="88"/>
        <v>1</v>
      </c>
      <c r="M276" s="183" t="b">
        <f t="shared" si="89"/>
        <v>1</v>
      </c>
      <c r="T276" s="42" t="b">
        <f t="shared" si="83"/>
        <v>1</v>
      </c>
      <c r="U276" s="42" t="b">
        <f t="shared" si="84"/>
        <v>1</v>
      </c>
    </row>
    <row r="277" spans="1:21" ht="30">
      <c r="A277" s="58"/>
      <c r="B277" s="66"/>
      <c r="C277" s="313"/>
      <c r="D277" s="46"/>
      <c r="E277" s="47" t="s">
        <v>474</v>
      </c>
      <c r="F277" s="48">
        <f>G277+H277</f>
        <v>56100</v>
      </c>
      <c r="G277" s="48">
        <v>0</v>
      </c>
      <c r="H277" s="48">
        <v>56100</v>
      </c>
      <c r="I277" s="48">
        <f t="shared" si="85"/>
        <v>56100</v>
      </c>
      <c r="J277" s="48">
        <f t="shared" si="86"/>
        <v>0</v>
      </c>
      <c r="K277" s="48">
        <f t="shared" si="87"/>
        <v>56100</v>
      </c>
      <c r="L277" s="183" t="b">
        <f t="shared" si="88"/>
        <v>1</v>
      </c>
      <c r="M277" s="183" t="b">
        <f t="shared" si="89"/>
        <v>1</v>
      </c>
      <c r="T277" s="42" t="b">
        <f t="shared" si="83"/>
        <v>1</v>
      </c>
      <c r="U277" s="42" t="b">
        <f t="shared" si="84"/>
        <v>1</v>
      </c>
    </row>
    <row r="278" spans="1:21" ht="90">
      <c r="A278" s="49" t="s">
        <v>441</v>
      </c>
      <c r="B278" s="63" t="s">
        <v>450</v>
      </c>
      <c r="C278" s="311" t="s">
        <v>28</v>
      </c>
      <c r="D278" s="46" t="s">
        <v>838</v>
      </c>
      <c r="E278" s="50" t="s">
        <v>51</v>
      </c>
      <c r="F278" s="48">
        <f>F279</f>
        <v>103680.5</v>
      </c>
      <c r="G278" s="48">
        <f>G279</f>
        <v>0</v>
      </c>
      <c r="H278" s="48">
        <f>H279</f>
        <v>103680.5</v>
      </c>
      <c r="I278" s="48">
        <f t="shared" si="85"/>
        <v>103680.5</v>
      </c>
      <c r="J278" s="48">
        <f t="shared" si="86"/>
        <v>0</v>
      </c>
      <c r="K278" s="48">
        <f t="shared" si="87"/>
        <v>103680.5</v>
      </c>
      <c r="L278" s="183" t="b">
        <f t="shared" si="88"/>
        <v>1</v>
      </c>
      <c r="M278" s="183" t="b">
        <f t="shared" si="89"/>
        <v>1</v>
      </c>
      <c r="T278" s="42" t="b">
        <f t="shared" si="83"/>
        <v>1</v>
      </c>
      <c r="U278" s="42" t="b">
        <f t="shared" si="84"/>
        <v>1</v>
      </c>
    </row>
    <row r="279" spans="1:21" ht="60">
      <c r="A279" s="58"/>
      <c r="B279" s="66"/>
      <c r="C279" s="312"/>
      <c r="D279" s="46" t="s">
        <v>39</v>
      </c>
      <c r="E279" s="47" t="s">
        <v>473</v>
      </c>
      <c r="F279" s="48">
        <f>G279+H279</f>
        <v>103680.5</v>
      </c>
      <c r="G279" s="48">
        <v>0</v>
      </c>
      <c r="H279" s="48">
        <v>103680.5</v>
      </c>
      <c r="I279" s="48">
        <f t="shared" si="85"/>
        <v>103680.5</v>
      </c>
      <c r="J279" s="48">
        <f t="shared" si="86"/>
        <v>0</v>
      </c>
      <c r="K279" s="48">
        <f t="shared" si="87"/>
        <v>103680.5</v>
      </c>
      <c r="L279" s="183" t="b">
        <f t="shared" si="88"/>
        <v>1</v>
      </c>
      <c r="M279" s="183" t="b">
        <f t="shared" si="89"/>
        <v>1</v>
      </c>
      <c r="T279" s="42" t="b">
        <f t="shared" si="83"/>
        <v>1</v>
      </c>
      <c r="U279" s="42" t="b">
        <f t="shared" si="84"/>
        <v>1</v>
      </c>
    </row>
    <row r="280" spans="1:21" ht="60">
      <c r="A280" s="52" t="s">
        <v>393</v>
      </c>
      <c r="B280" s="65" t="s">
        <v>394</v>
      </c>
      <c r="C280" s="49" t="s">
        <v>635</v>
      </c>
      <c r="D280" s="46" t="s">
        <v>838</v>
      </c>
      <c r="E280" s="47" t="s">
        <v>51</v>
      </c>
      <c r="F280" s="48">
        <f aca="true" t="shared" si="90" ref="F280:H281">F281</f>
        <v>173804.8</v>
      </c>
      <c r="G280" s="48">
        <f t="shared" si="90"/>
        <v>0</v>
      </c>
      <c r="H280" s="48">
        <f t="shared" si="90"/>
        <v>173804.8</v>
      </c>
      <c r="I280" s="48">
        <f t="shared" si="85"/>
        <v>173804.8</v>
      </c>
      <c r="J280" s="48">
        <f t="shared" si="86"/>
        <v>0</v>
      </c>
      <c r="K280" s="48">
        <f t="shared" si="87"/>
        <v>173804.8</v>
      </c>
      <c r="L280" s="183" t="b">
        <f t="shared" si="88"/>
        <v>1</v>
      </c>
      <c r="M280" s="183" t="b">
        <f t="shared" si="89"/>
        <v>1</v>
      </c>
      <c r="T280" s="42" t="b">
        <f t="shared" si="83"/>
        <v>1</v>
      </c>
      <c r="U280" s="42" t="b">
        <f t="shared" si="84"/>
        <v>1</v>
      </c>
    </row>
    <row r="281" spans="1:21" ht="60">
      <c r="A281" s="52"/>
      <c r="B281" s="65"/>
      <c r="C281" s="52"/>
      <c r="D281" s="46" t="s">
        <v>39</v>
      </c>
      <c r="E281" s="47" t="s">
        <v>51</v>
      </c>
      <c r="F281" s="48">
        <f t="shared" si="90"/>
        <v>173804.8</v>
      </c>
      <c r="G281" s="48">
        <f t="shared" si="90"/>
        <v>0</v>
      </c>
      <c r="H281" s="48">
        <f t="shared" si="90"/>
        <v>173804.8</v>
      </c>
      <c r="I281" s="48">
        <f t="shared" si="85"/>
        <v>173804.8</v>
      </c>
      <c r="J281" s="48">
        <f t="shared" si="86"/>
        <v>0</v>
      </c>
      <c r="K281" s="48">
        <f t="shared" si="87"/>
        <v>173804.8</v>
      </c>
      <c r="L281" s="183" t="b">
        <f t="shared" si="88"/>
        <v>1</v>
      </c>
      <c r="M281" s="183" t="b">
        <f t="shared" si="89"/>
        <v>1</v>
      </c>
      <c r="T281" s="42" t="b">
        <f t="shared" si="83"/>
        <v>1</v>
      </c>
      <c r="U281" s="42" t="b">
        <f t="shared" si="84"/>
        <v>1</v>
      </c>
    </row>
    <row r="282" spans="1:21" ht="30">
      <c r="A282" s="58"/>
      <c r="B282" s="66"/>
      <c r="C282" s="58"/>
      <c r="D282" s="67"/>
      <c r="E282" s="47" t="s">
        <v>395</v>
      </c>
      <c r="F282" s="48">
        <f>G282+H282</f>
        <v>173804.8</v>
      </c>
      <c r="G282" s="48">
        <v>0</v>
      </c>
      <c r="H282" s="48">
        <v>173804.8</v>
      </c>
      <c r="I282" s="48">
        <f aca="true" t="shared" si="91" ref="I282:I288">F282</f>
        <v>173804.8</v>
      </c>
      <c r="J282" s="48">
        <f aca="true" t="shared" si="92" ref="J282:K284">G282</f>
        <v>0</v>
      </c>
      <c r="K282" s="48">
        <f t="shared" si="92"/>
        <v>173804.8</v>
      </c>
      <c r="L282" s="183" t="b">
        <f t="shared" si="88"/>
        <v>1</v>
      </c>
      <c r="M282" s="183" t="b">
        <f t="shared" si="89"/>
        <v>1</v>
      </c>
      <c r="T282" s="42" t="b">
        <f t="shared" si="83"/>
        <v>1</v>
      </c>
      <c r="U282" s="42" t="b">
        <f t="shared" si="84"/>
        <v>1</v>
      </c>
    </row>
    <row r="283" spans="1:21" ht="45">
      <c r="A283" s="49" t="s">
        <v>396</v>
      </c>
      <c r="B283" s="65" t="s">
        <v>397</v>
      </c>
      <c r="C283" s="49" t="s">
        <v>487</v>
      </c>
      <c r="D283" s="46" t="s">
        <v>838</v>
      </c>
      <c r="E283" s="47" t="s">
        <v>51</v>
      </c>
      <c r="F283" s="48">
        <f aca="true" t="shared" si="93" ref="F283:H287">F284</f>
        <v>24000</v>
      </c>
      <c r="G283" s="48">
        <f t="shared" si="93"/>
        <v>0</v>
      </c>
      <c r="H283" s="48">
        <f t="shared" si="93"/>
        <v>24000</v>
      </c>
      <c r="I283" s="48">
        <f t="shared" si="91"/>
        <v>24000</v>
      </c>
      <c r="J283" s="48">
        <f t="shared" si="92"/>
        <v>0</v>
      </c>
      <c r="K283" s="48">
        <f t="shared" si="92"/>
        <v>24000</v>
      </c>
      <c r="L283" s="183" t="b">
        <f t="shared" si="88"/>
        <v>1</v>
      </c>
      <c r="M283" s="183" t="b">
        <f t="shared" si="89"/>
        <v>1</v>
      </c>
      <c r="T283" s="42" t="b">
        <f t="shared" si="83"/>
        <v>1</v>
      </c>
      <c r="U283" s="42" t="b">
        <f t="shared" si="84"/>
        <v>1</v>
      </c>
    </row>
    <row r="284" spans="1:21" ht="60">
      <c r="A284" s="52"/>
      <c r="B284" s="65"/>
      <c r="C284" s="52"/>
      <c r="D284" s="46" t="s">
        <v>39</v>
      </c>
      <c r="E284" s="47" t="s">
        <v>51</v>
      </c>
      <c r="F284" s="48">
        <f t="shared" si="93"/>
        <v>24000</v>
      </c>
      <c r="G284" s="48">
        <f t="shared" si="93"/>
        <v>0</v>
      </c>
      <c r="H284" s="48">
        <f t="shared" si="93"/>
        <v>24000</v>
      </c>
      <c r="I284" s="48">
        <f t="shared" si="91"/>
        <v>24000</v>
      </c>
      <c r="J284" s="48">
        <f t="shared" si="92"/>
        <v>0</v>
      </c>
      <c r="K284" s="48">
        <f t="shared" si="92"/>
        <v>24000</v>
      </c>
      <c r="L284" s="183" t="b">
        <f t="shared" si="88"/>
        <v>1</v>
      </c>
      <c r="M284" s="183" t="b">
        <f t="shared" si="89"/>
        <v>1</v>
      </c>
      <c r="T284" s="42" t="b">
        <f t="shared" si="83"/>
        <v>1</v>
      </c>
      <c r="U284" s="42" t="b">
        <f t="shared" si="84"/>
        <v>1</v>
      </c>
    </row>
    <row r="285" spans="1:21" ht="30">
      <c r="A285" s="58"/>
      <c r="B285" s="65"/>
      <c r="C285" s="58"/>
      <c r="D285" s="67"/>
      <c r="E285" s="47" t="s">
        <v>398</v>
      </c>
      <c r="F285" s="48">
        <f>G285+H285</f>
        <v>24000</v>
      </c>
      <c r="G285" s="48">
        <v>0</v>
      </c>
      <c r="H285" s="48">
        <v>24000</v>
      </c>
      <c r="I285" s="48">
        <f t="shared" si="91"/>
        <v>24000</v>
      </c>
      <c r="J285" s="48">
        <f aca="true" t="shared" si="94" ref="J285:K288">G285</f>
        <v>0</v>
      </c>
      <c r="K285" s="48">
        <f t="shared" si="94"/>
        <v>24000</v>
      </c>
      <c r="L285" s="183" t="b">
        <f t="shared" si="88"/>
        <v>1</v>
      </c>
      <c r="M285" s="183" t="b">
        <f t="shared" si="89"/>
        <v>1</v>
      </c>
      <c r="T285" s="42" t="b">
        <f t="shared" si="83"/>
        <v>1</v>
      </c>
      <c r="U285" s="42" t="b">
        <f t="shared" si="84"/>
        <v>1</v>
      </c>
    </row>
    <row r="286" spans="1:21" ht="45">
      <c r="A286" s="52" t="s">
        <v>22</v>
      </c>
      <c r="B286" s="311" t="s">
        <v>622</v>
      </c>
      <c r="C286" s="52" t="s">
        <v>488</v>
      </c>
      <c r="D286" s="46" t="s">
        <v>838</v>
      </c>
      <c r="E286" s="47" t="s">
        <v>51</v>
      </c>
      <c r="F286" s="48">
        <f t="shared" si="93"/>
        <v>96354.3</v>
      </c>
      <c r="G286" s="48">
        <f t="shared" si="93"/>
        <v>81901.1</v>
      </c>
      <c r="H286" s="48">
        <f t="shared" si="93"/>
        <v>14453.2</v>
      </c>
      <c r="I286" s="48">
        <f t="shared" si="91"/>
        <v>96354.3</v>
      </c>
      <c r="J286" s="48">
        <f t="shared" si="94"/>
        <v>81901.1</v>
      </c>
      <c r="K286" s="48">
        <f t="shared" si="94"/>
        <v>14453.2</v>
      </c>
      <c r="L286" s="183" t="b">
        <f t="shared" si="88"/>
        <v>1</v>
      </c>
      <c r="M286" s="183" t="b">
        <f t="shared" si="89"/>
        <v>1</v>
      </c>
      <c r="T286" s="42" t="b">
        <f t="shared" si="83"/>
        <v>1</v>
      </c>
      <c r="U286" s="42" t="b">
        <f t="shared" si="84"/>
        <v>1</v>
      </c>
    </row>
    <row r="287" spans="1:21" ht="60">
      <c r="A287" s="52"/>
      <c r="B287" s="312"/>
      <c r="C287" s="52"/>
      <c r="D287" s="46" t="s">
        <v>39</v>
      </c>
      <c r="E287" s="47" t="s">
        <v>51</v>
      </c>
      <c r="F287" s="48">
        <f>F288</f>
        <v>96354.3</v>
      </c>
      <c r="G287" s="48">
        <f t="shared" si="93"/>
        <v>81901.1</v>
      </c>
      <c r="H287" s="48">
        <f t="shared" si="93"/>
        <v>14453.2</v>
      </c>
      <c r="I287" s="48">
        <f>F287</f>
        <v>96354.3</v>
      </c>
      <c r="J287" s="48">
        <f t="shared" si="94"/>
        <v>81901.1</v>
      </c>
      <c r="K287" s="48">
        <f t="shared" si="94"/>
        <v>14453.2</v>
      </c>
      <c r="L287" s="183" t="b">
        <f t="shared" si="88"/>
        <v>1</v>
      </c>
      <c r="M287" s="183" t="b">
        <f t="shared" si="89"/>
        <v>1</v>
      </c>
      <c r="T287" s="42" t="b">
        <f t="shared" si="83"/>
        <v>1</v>
      </c>
      <c r="U287" s="42" t="b">
        <f t="shared" si="84"/>
        <v>1</v>
      </c>
    </row>
    <row r="288" spans="1:21" ht="30">
      <c r="A288" s="58"/>
      <c r="B288" s="313"/>
      <c r="C288" s="52"/>
      <c r="D288" s="67"/>
      <c r="E288" s="47" t="s">
        <v>23</v>
      </c>
      <c r="F288" s="48">
        <f>G288+H288</f>
        <v>96354.3</v>
      </c>
      <c r="G288" s="48">
        <v>81901.1</v>
      </c>
      <c r="H288" s="48">
        <v>14453.2</v>
      </c>
      <c r="I288" s="48">
        <f t="shared" si="91"/>
        <v>96354.3</v>
      </c>
      <c r="J288" s="48">
        <f t="shared" si="94"/>
        <v>81901.1</v>
      </c>
      <c r="K288" s="48">
        <f t="shared" si="94"/>
        <v>14453.2</v>
      </c>
      <c r="L288" s="183" t="b">
        <f t="shared" si="88"/>
        <v>1</v>
      </c>
      <c r="M288" s="183" t="b">
        <f t="shared" si="89"/>
        <v>1</v>
      </c>
      <c r="T288" s="42" t="b">
        <f t="shared" si="83"/>
        <v>1</v>
      </c>
      <c r="U288" s="42" t="b">
        <f t="shared" si="84"/>
        <v>1</v>
      </c>
    </row>
    <row r="289" spans="1:21" ht="60">
      <c r="A289" s="52" t="s">
        <v>20</v>
      </c>
      <c r="B289" s="311" t="s">
        <v>623</v>
      </c>
      <c r="C289" s="49" t="s">
        <v>637</v>
      </c>
      <c r="D289" s="46" t="s">
        <v>838</v>
      </c>
      <c r="E289" s="47" t="s">
        <v>51</v>
      </c>
      <c r="F289" s="48">
        <f aca="true" t="shared" si="95" ref="F289:K290">F290</f>
        <v>7000</v>
      </c>
      <c r="G289" s="48">
        <f t="shared" si="95"/>
        <v>5950</v>
      </c>
      <c r="H289" s="48">
        <f t="shared" si="95"/>
        <v>1050</v>
      </c>
      <c r="I289" s="48">
        <f t="shared" si="95"/>
        <v>7000</v>
      </c>
      <c r="J289" s="48">
        <f t="shared" si="95"/>
        <v>5950</v>
      </c>
      <c r="K289" s="48">
        <f t="shared" si="95"/>
        <v>1050</v>
      </c>
      <c r="L289" s="183" t="b">
        <f t="shared" si="88"/>
        <v>1</v>
      </c>
      <c r="M289" s="183" t="b">
        <f t="shared" si="89"/>
        <v>1</v>
      </c>
      <c r="T289" s="42" t="b">
        <f t="shared" si="83"/>
        <v>1</v>
      </c>
      <c r="U289" s="42" t="b">
        <f t="shared" si="84"/>
        <v>1</v>
      </c>
    </row>
    <row r="290" spans="1:21" ht="60">
      <c r="A290" s="52"/>
      <c r="B290" s="312"/>
      <c r="C290" s="52"/>
      <c r="D290" s="46" t="s">
        <v>39</v>
      </c>
      <c r="E290" s="47"/>
      <c r="F290" s="48">
        <f t="shared" si="95"/>
        <v>7000</v>
      </c>
      <c r="G290" s="48">
        <f t="shared" si="95"/>
        <v>5950</v>
      </c>
      <c r="H290" s="48">
        <f t="shared" si="95"/>
        <v>1050</v>
      </c>
      <c r="I290" s="48">
        <f t="shared" si="95"/>
        <v>7000</v>
      </c>
      <c r="J290" s="48">
        <f t="shared" si="95"/>
        <v>5950</v>
      </c>
      <c r="K290" s="48">
        <f t="shared" si="95"/>
        <v>1050</v>
      </c>
      <c r="L290" s="183" t="b">
        <f t="shared" si="88"/>
        <v>1</v>
      </c>
      <c r="M290" s="183" t="b">
        <f t="shared" si="89"/>
        <v>1</v>
      </c>
      <c r="T290" s="42" t="b">
        <f t="shared" si="83"/>
        <v>1</v>
      </c>
      <c r="U290" s="42" t="b">
        <f t="shared" si="84"/>
        <v>1</v>
      </c>
    </row>
    <row r="291" spans="1:21" ht="30">
      <c r="A291" s="58"/>
      <c r="B291" s="313"/>
      <c r="C291" s="58"/>
      <c r="D291" s="67"/>
      <c r="E291" s="47" t="s">
        <v>21</v>
      </c>
      <c r="F291" s="48">
        <f>G291+H291</f>
        <v>7000</v>
      </c>
      <c r="G291" s="48">
        <v>5950</v>
      </c>
      <c r="H291" s="48">
        <v>1050</v>
      </c>
      <c r="I291" s="48">
        <f>J291+K291</f>
        <v>7000</v>
      </c>
      <c r="J291" s="48">
        <v>5950</v>
      </c>
      <c r="K291" s="48">
        <v>1050</v>
      </c>
      <c r="L291" s="183" t="b">
        <f t="shared" si="88"/>
        <v>1</v>
      </c>
      <c r="M291" s="183" t="b">
        <f t="shared" si="89"/>
        <v>1</v>
      </c>
      <c r="T291" s="42" t="b">
        <f t="shared" si="83"/>
        <v>1</v>
      </c>
      <c r="U291" s="42" t="b">
        <f t="shared" si="84"/>
        <v>1</v>
      </c>
    </row>
    <row r="292" spans="1:21" ht="60">
      <c r="A292" s="52" t="s">
        <v>831</v>
      </c>
      <c r="B292" s="311" t="s">
        <v>492</v>
      </c>
      <c r="C292" s="49" t="s">
        <v>636</v>
      </c>
      <c r="D292" s="46" t="s">
        <v>838</v>
      </c>
      <c r="E292" s="47" t="s">
        <v>51</v>
      </c>
      <c r="F292" s="193">
        <f aca="true" t="shared" si="96" ref="F292:K292">F293+F297</f>
        <v>313443.5</v>
      </c>
      <c r="G292" s="193">
        <f t="shared" si="96"/>
        <v>313443.5</v>
      </c>
      <c r="H292" s="193">
        <f t="shared" si="96"/>
        <v>0</v>
      </c>
      <c r="I292" s="193">
        <f t="shared" si="96"/>
        <v>313443.5</v>
      </c>
      <c r="J292" s="193">
        <f>J293+J297</f>
        <v>313443.5</v>
      </c>
      <c r="K292" s="193">
        <f t="shared" si="96"/>
        <v>0</v>
      </c>
      <c r="L292" s="183" t="b">
        <f t="shared" si="88"/>
        <v>1</v>
      </c>
      <c r="M292" s="183" t="b">
        <f t="shared" si="89"/>
        <v>1</v>
      </c>
      <c r="T292" s="42" t="b">
        <f t="shared" si="83"/>
        <v>1</v>
      </c>
      <c r="U292" s="42" t="b">
        <f t="shared" si="84"/>
        <v>1</v>
      </c>
    </row>
    <row r="293" spans="1:21" ht="60">
      <c r="A293" s="52"/>
      <c r="B293" s="312"/>
      <c r="C293" s="52"/>
      <c r="D293" s="46" t="s">
        <v>39</v>
      </c>
      <c r="E293" s="47" t="s">
        <v>51</v>
      </c>
      <c r="F293" s="193">
        <f aca="true" t="shared" si="97" ref="F293:K293">F294+F295+F296</f>
        <v>313026.8</v>
      </c>
      <c r="G293" s="193">
        <f t="shared" si="97"/>
        <v>313026.8</v>
      </c>
      <c r="H293" s="193">
        <f t="shared" si="97"/>
        <v>0</v>
      </c>
      <c r="I293" s="193">
        <f t="shared" si="97"/>
        <v>313026.8</v>
      </c>
      <c r="J293" s="193">
        <f>J294+J295+J296</f>
        <v>313026.8</v>
      </c>
      <c r="K293" s="193">
        <f t="shared" si="97"/>
        <v>0</v>
      </c>
      <c r="L293" s="183" t="b">
        <f t="shared" si="88"/>
        <v>1</v>
      </c>
      <c r="M293" s="183" t="b">
        <f t="shared" si="89"/>
        <v>1</v>
      </c>
      <c r="T293" s="42" t="b">
        <f t="shared" si="83"/>
        <v>1</v>
      </c>
      <c r="U293" s="42" t="b">
        <f t="shared" si="84"/>
        <v>1</v>
      </c>
    </row>
    <row r="294" spans="1:21" ht="30">
      <c r="A294" s="52"/>
      <c r="B294" s="312"/>
      <c r="C294" s="52"/>
      <c r="D294" s="67"/>
      <c r="E294" s="47" t="s">
        <v>833</v>
      </c>
      <c r="F294" s="193">
        <f>G294+H294</f>
        <v>9061.9</v>
      </c>
      <c r="G294" s="193">
        <v>9061.9</v>
      </c>
      <c r="H294" s="193">
        <v>0</v>
      </c>
      <c r="I294" s="193">
        <f>J294+K294</f>
        <v>9061.9</v>
      </c>
      <c r="J294" s="193">
        <f aca="true" t="shared" si="98" ref="J294:K296">G294</f>
        <v>9061.9</v>
      </c>
      <c r="K294" s="193">
        <f t="shared" si="98"/>
        <v>0</v>
      </c>
      <c r="L294" s="183" t="b">
        <f t="shared" si="88"/>
        <v>1</v>
      </c>
      <c r="M294" s="183" t="b">
        <f t="shared" si="89"/>
        <v>1</v>
      </c>
      <c r="T294" s="42" t="b">
        <f t="shared" si="83"/>
        <v>1</v>
      </c>
      <c r="U294" s="42" t="b">
        <f t="shared" si="84"/>
        <v>1</v>
      </c>
    </row>
    <row r="295" spans="1:21" ht="30">
      <c r="A295" s="52"/>
      <c r="B295" s="312"/>
      <c r="C295" s="52"/>
      <c r="D295" s="67"/>
      <c r="E295" s="47" t="s">
        <v>832</v>
      </c>
      <c r="F295" s="193">
        <f>G295+H295</f>
        <v>303756.6</v>
      </c>
      <c r="G295" s="193">
        <v>303756.6</v>
      </c>
      <c r="H295" s="193">
        <v>0</v>
      </c>
      <c r="I295" s="193">
        <f>F295</f>
        <v>303756.6</v>
      </c>
      <c r="J295" s="193">
        <f t="shared" si="98"/>
        <v>303756.6</v>
      </c>
      <c r="K295" s="193">
        <f t="shared" si="98"/>
        <v>0</v>
      </c>
      <c r="L295" s="183" t="b">
        <f t="shared" si="88"/>
        <v>1</v>
      </c>
      <c r="M295" s="183" t="b">
        <f t="shared" si="89"/>
        <v>1</v>
      </c>
      <c r="T295" s="42" t="b">
        <f t="shared" si="83"/>
        <v>1</v>
      </c>
      <c r="U295" s="42" t="b">
        <f t="shared" si="84"/>
        <v>1</v>
      </c>
    </row>
    <row r="296" spans="1:21" ht="30">
      <c r="A296" s="52"/>
      <c r="B296" s="312"/>
      <c r="C296" s="52"/>
      <c r="D296" s="67"/>
      <c r="E296" s="47" t="s">
        <v>830</v>
      </c>
      <c r="F296" s="193">
        <f>G296+H296</f>
        <v>208.3</v>
      </c>
      <c r="G296" s="193">
        <v>208.3</v>
      </c>
      <c r="H296" s="193">
        <v>0</v>
      </c>
      <c r="I296" s="193">
        <f>F296</f>
        <v>208.3</v>
      </c>
      <c r="J296" s="193">
        <f t="shared" si="98"/>
        <v>208.3</v>
      </c>
      <c r="K296" s="193">
        <f t="shared" si="98"/>
        <v>0</v>
      </c>
      <c r="L296" s="183" t="b">
        <f t="shared" si="88"/>
        <v>1</v>
      </c>
      <c r="M296" s="183" t="b">
        <f t="shared" si="89"/>
        <v>1</v>
      </c>
      <c r="T296" s="42" t="b">
        <f t="shared" si="83"/>
        <v>1</v>
      </c>
      <c r="U296" s="42" t="b">
        <f t="shared" si="84"/>
        <v>1</v>
      </c>
    </row>
    <row r="297" spans="1:21" ht="45">
      <c r="A297" s="52"/>
      <c r="B297" s="312"/>
      <c r="C297" s="52"/>
      <c r="D297" s="152" t="s">
        <v>355</v>
      </c>
      <c r="E297" s="47" t="s">
        <v>51</v>
      </c>
      <c r="F297" s="48">
        <f aca="true" t="shared" si="99" ref="F297:K297">F298</f>
        <v>416.7</v>
      </c>
      <c r="G297" s="193">
        <f t="shared" si="99"/>
        <v>416.7</v>
      </c>
      <c r="H297" s="193">
        <f t="shared" si="99"/>
        <v>0</v>
      </c>
      <c r="I297" s="48">
        <f t="shared" si="99"/>
        <v>416.7</v>
      </c>
      <c r="J297" s="193">
        <f t="shared" si="99"/>
        <v>416.7</v>
      </c>
      <c r="K297" s="193">
        <f t="shared" si="99"/>
        <v>0</v>
      </c>
      <c r="L297" s="183" t="b">
        <f t="shared" si="88"/>
        <v>1</v>
      </c>
      <c r="M297" s="183" t="b">
        <f t="shared" si="89"/>
        <v>1</v>
      </c>
      <c r="T297" s="42" t="b">
        <f t="shared" si="83"/>
        <v>1</v>
      </c>
      <c r="U297" s="42" t="b">
        <f t="shared" si="84"/>
        <v>1</v>
      </c>
    </row>
    <row r="298" spans="1:21" ht="30">
      <c r="A298" s="52"/>
      <c r="B298" s="312"/>
      <c r="C298" s="52"/>
      <c r="E298" s="47" t="s">
        <v>493</v>
      </c>
      <c r="F298" s="48">
        <f>G298+H298</f>
        <v>416.7</v>
      </c>
      <c r="G298" s="193">
        <v>416.7</v>
      </c>
      <c r="H298" s="193">
        <v>0</v>
      </c>
      <c r="I298" s="48">
        <f>J298+K298</f>
        <v>416.7</v>
      </c>
      <c r="J298" s="193">
        <v>416.7</v>
      </c>
      <c r="K298" s="193">
        <v>0</v>
      </c>
      <c r="L298" s="183" t="b">
        <f t="shared" si="88"/>
        <v>1</v>
      </c>
      <c r="M298" s="183" t="b">
        <f t="shared" si="89"/>
        <v>1</v>
      </c>
      <c r="T298" s="42" t="b">
        <f t="shared" si="83"/>
        <v>1</v>
      </c>
      <c r="U298" s="42" t="b">
        <f t="shared" si="84"/>
        <v>1</v>
      </c>
    </row>
    <row r="299" spans="1:21" ht="30">
      <c r="A299" s="311" t="s">
        <v>892</v>
      </c>
      <c r="B299" s="311" t="s">
        <v>893</v>
      </c>
      <c r="C299" s="311" t="s">
        <v>638</v>
      </c>
      <c r="D299" s="46" t="s">
        <v>838</v>
      </c>
      <c r="E299" s="74" t="s">
        <v>51</v>
      </c>
      <c r="F299" s="113">
        <f aca="true" t="shared" si="100" ref="F299:K299">F300+F305</f>
        <v>1647462.7</v>
      </c>
      <c r="G299" s="113">
        <f t="shared" si="100"/>
        <v>631797.7999999999</v>
      </c>
      <c r="H299" s="113">
        <f t="shared" si="100"/>
        <v>1015664.9</v>
      </c>
      <c r="I299" s="113">
        <f t="shared" si="100"/>
        <v>1647462.7</v>
      </c>
      <c r="J299" s="113">
        <f t="shared" si="100"/>
        <v>631797.7999999999</v>
      </c>
      <c r="K299" s="113">
        <f t="shared" si="100"/>
        <v>1015664.9</v>
      </c>
      <c r="L299" s="183" t="b">
        <f t="shared" si="88"/>
        <v>1</v>
      </c>
      <c r="M299" s="183" t="b">
        <f t="shared" si="89"/>
        <v>1</v>
      </c>
      <c r="N299" s="43" t="b">
        <f aca="true" t="shared" si="101" ref="N299:S299">F300+F305=F299</f>
        <v>1</v>
      </c>
      <c r="O299" s="43" t="b">
        <f t="shared" si="101"/>
        <v>1</v>
      </c>
      <c r="P299" s="43" t="b">
        <f t="shared" si="101"/>
        <v>1</v>
      </c>
      <c r="Q299" s="43" t="b">
        <f t="shared" si="101"/>
        <v>1</v>
      </c>
      <c r="R299" s="43" t="b">
        <f t="shared" si="101"/>
        <v>1</v>
      </c>
      <c r="S299" s="43" t="b">
        <f t="shared" si="101"/>
        <v>1</v>
      </c>
      <c r="T299" s="42" t="b">
        <f t="shared" si="83"/>
        <v>1</v>
      </c>
      <c r="U299" s="42" t="b">
        <f t="shared" si="84"/>
        <v>1</v>
      </c>
    </row>
    <row r="300" spans="1:21" ht="60">
      <c r="A300" s="312"/>
      <c r="B300" s="312"/>
      <c r="C300" s="312"/>
      <c r="D300" s="46" t="s">
        <v>343</v>
      </c>
      <c r="E300" s="74" t="s">
        <v>51</v>
      </c>
      <c r="F300" s="48">
        <f>SUM(F301:F304)</f>
        <v>1645735.4</v>
      </c>
      <c r="G300" s="48">
        <f>SUM(G301:G304)</f>
        <v>630105.1</v>
      </c>
      <c r="H300" s="48">
        <f>SUM(H301:H304)</f>
        <v>1015630.3</v>
      </c>
      <c r="I300" s="48">
        <f>F300</f>
        <v>1645735.4</v>
      </c>
      <c r="J300" s="48">
        <f>G300</f>
        <v>630105.1</v>
      </c>
      <c r="K300" s="48">
        <f>H300</f>
        <v>1015630.3</v>
      </c>
      <c r="L300" s="183" t="b">
        <f t="shared" si="88"/>
        <v>1</v>
      </c>
      <c r="M300" s="183" t="b">
        <f t="shared" si="89"/>
        <v>1</v>
      </c>
      <c r="T300" s="42" t="b">
        <f t="shared" si="83"/>
        <v>1</v>
      </c>
      <c r="U300" s="42" t="b">
        <f t="shared" si="84"/>
        <v>1</v>
      </c>
    </row>
    <row r="301" spans="1:21" ht="30">
      <c r="A301" s="312"/>
      <c r="B301" s="312"/>
      <c r="C301" s="312"/>
      <c r="D301" s="46"/>
      <c r="E301" s="47" t="s">
        <v>472</v>
      </c>
      <c r="F301" s="48">
        <f>G301+H301</f>
        <v>0</v>
      </c>
      <c r="G301" s="48">
        <v>0</v>
      </c>
      <c r="H301" s="48">
        <v>0</v>
      </c>
      <c r="I301" s="48">
        <f t="shared" si="85"/>
        <v>0</v>
      </c>
      <c r="J301" s="48">
        <f t="shared" si="86"/>
        <v>0</v>
      </c>
      <c r="K301" s="48">
        <f t="shared" si="87"/>
        <v>0</v>
      </c>
      <c r="L301" s="183" t="b">
        <f t="shared" si="88"/>
        <v>1</v>
      </c>
      <c r="M301" s="183" t="b">
        <f t="shared" si="89"/>
        <v>1</v>
      </c>
      <c r="T301" s="42" t="b">
        <f t="shared" si="83"/>
        <v>1</v>
      </c>
      <c r="U301" s="42" t="b">
        <f t="shared" si="84"/>
        <v>1</v>
      </c>
    </row>
    <row r="302" spans="1:21" ht="30">
      <c r="A302" s="312"/>
      <c r="B302" s="312"/>
      <c r="C302" s="312"/>
      <c r="D302" s="46"/>
      <c r="E302" s="47" t="s">
        <v>18</v>
      </c>
      <c r="F302" s="48">
        <f>G302+H302</f>
        <v>642964.4</v>
      </c>
      <c r="G302" s="48">
        <v>630105.1</v>
      </c>
      <c r="H302" s="48">
        <v>12859.3</v>
      </c>
      <c r="I302" s="48">
        <f t="shared" si="85"/>
        <v>642964.4</v>
      </c>
      <c r="J302" s="48">
        <f t="shared" si="86"/>
        <v>630105.1</v>
      </c>
      <c r="K302" s="48">
        <f t="shared" si="87"/>
        <v>12859.3</v>
      </c>
      <c r="L302" s="183" t="b">
        <f t="shared" si="88"/>
        <v>1</v>
      </c>
      <c r="M302" s="183" t="b">
        <f t="shared" si="89"/>
        <v>1</v>
      </c>
      <c r="T302" s="42" t="b">
        <f t="shared" si="83"/>
        <v>1</v>
      </c>
      <c r="U302" s="42" t="b">
        <f t="shared" si="84"/>
        <v>1</v>
      </c>
    </row>
    <row r="303" spans="1:21" ht="30">
      <c r="A303" s="312"/>
      <c r="B303" s="312"/>
      <c r="C303" s="312"/>
      <c r="D303" s="46"/>
      <c r="E303" s="47" t="s">
        <v>392</v>
      </c>
      <c r="F303" s="48">
        <f>G303+H303</f>
        <v>1002771</v>
      </c>
      <c r="G303" s="48">
        <v>0</v>
      </c>
      <c r="H303" s="48">
        <v>1002771</v>
      </c>
      <c r="I303" s="48">
        <f t="shared" si="85"/>
        <v>1002771</v>
      </c>
      <c r="J303" s="48">
        <f t="shared" si="86"/>
        <v>0</v>
      </c>
      <c r="K303" s="48">
        <f t="shared" si="87"/>
        <v>1002771</v>
      </c>
      <c r="L303" s="183" t="b">
        <f t="shared" si="88"/>
        <v>1</v>
      </c>
      <c r="M303" s="183" t="b">
        <f t="shared" si="89"/>
        <v>1</v>
      </c>
      <c r="T303" s="42" t="b">
        <f t="shared" si="83"/>
        <v>1</v>
      </c>
      <c r="U303" s="42" t="b">
        <f t="shared" si="84"/>
        <v>1</v>
      </c>
    </row>
    <row r="304" spans="1:21" ht="30">
      <c r="A304" s="312"/>
      <c r="B304" s="312"/>
      <c r="C304" s="312"/>
      <c r="D304" s="46"/>
      <c r="E304" s="47" t="s">
        <v>391</v>
      </c>
      <c r="F304" s="48">
        <f>G304+H304</f>
        <v>0</v>
      </c>
      <c r="G304" s="48">
        <v>0</v>
      </c>
      <c r="H304" s="48">
        <v>0</v>
      </c>
      <c r="I304" s="48">
        <f>F304</f>
        <v>0</v>
      </c>
      <c r="J304" s="48">
        <f t="shared" si="86"/>
        <v>0</v>
      </c>
      <c r="K304" s="48">
        <f t="shared" si="87"/>
        <v>0</v>
      </c>
      <c r="L304" s="183" t="b">
        <f t="shared" si="88"/>
        <v>1</v>
      </c>
      <c r="M304" s="183" t="b">
        <f t="shared" si="89"/>
        <v>1</v>
      </c>
      <c r="T304" s="42" t="b">
        <f t="shared" si="83"/>
        <v>1</v>
      </c>
      <c r="U304" s="42" t="b">
        <f t="shared" si="84"/>
        <v>1</v>
      </c>
    </row>
    <row r="305" spans="1:21" ht="60">
      <c r="A305" s="312"/>
      <c r="B305" s="312"/>
      <c r="C305" s="312"/>
      <c r="D305" s="46" t="s">
        <v>39</v>
      </c>
      <c r="E305" s="74" t="s">
        <v>51</v>
      </c>
      <c r="F305" s="48">
        <f aca="true" t="shared" si="102" ref="F305:K305">F306</f>
        <v>1727.3</v>
      </c>
      <c r="G305" s="48">
        <f t="shared" si="102"/>
        <v>1692.7</v>
      </c>
      <c r="H305" s="48">
        <f t="shared" si="102"/>
        <v>34.6</v>
      </c>
      <c r="I305" s="48">
        <f t="shared" si="102"/>
        <v>1727.3</v>
      </c>
      <c r="J305" s="48">
        <f t="shared" si="102"/>
        <v>1692.7</v>
      </c>
      <c r="K305" s="48">
        <f t="shared" si="102"/>
        <v>34.6</v>
      </c>
      <c r="L305" s="183" t="b">
        <f t="shared" si="88"/>
        <v>1</v>
      </c>
      <c r="M305" s="183" t="b">
        <f t="shared" si="89"/>
        <v>1</v>
      </c>
      <c r="T305" s="42" t="b">
        <f aca="true" t="shared" si="103" ref="T305:T367">G305+H305=F305</f>
        <v>1</v>
      </c>
      <c r="U305" s="42" t="b">
        <f aca="true" t="shared" si="104" ref="U305:U367">J305+K305=I305</f>
        <v>1</v>
      </c>
    </row>
    <row r="306" spans="1:21" ht="30">
      <c r="A306" s="313"/>
      <c r="B306" s="313"/>
      <c r="C306" s="313"/>
      <c r="D306" s="77"/>
      <c r="E306" s="74" t="s">
        <v>19</v>
      </c>
      <c r="F306" s="48">
        <f>G306+H306</f>
        <v>1727.3</v>
      </c>
      <c r="G306" s="48">
        <v>1692.7</v>
      </c>
      <c r="H306" s="48">
        <v>34.6</v>
      </c>
      <c r="I306" s="48">
        <f t="shared" si="85"/>
        <v>1727.3</v>
      </c>
      <c r="J306" s="48">
        <f t="shared" si="86"/>
        <v>1692.7</v>
      </c>
      <c r="K306" s="48">
        <f t="shared" si="87"/>
        <v>34.6</v>
      </c>
      <c r="L306" s="183" t="b">
        <f t="shared" si="88"/>
        <v>1</v>
      </c>
      <c r="M306" s="183" t="b">
        <f t="shared" si="89"/>
        <v>1</v>
      </c>
      <c r="T306" s="42" t="b">
        <f t="shared" si="103"/>
        <v>1</v>
      </c>
      <c r="U306" s="42" t="b">
        <f t="shared" si="104"/>
        <v>1</v>
      </c>
    </row>
    <row r="307" spans="1:21" ht="30">
      <c r="A307" s="311" t="s">
        <v>884</v>
      </c>
      <c r="B307" s="311" t="s">
        <v>885</v>
      </c>
      <c r="C307" s="314" t="s">
        <v>479</v>
      </c>
      <c r="D307" s="46" t="s">
        <v>838</v>
      </c>
      <c r="E307" s="50" t="s">
        <v>51</v>
      </c>
      <c r="F307" s="48">
        <f>F308+F311</f>
        <v>555063.8</v>
      </c>
      <c r="G307" s="48">
        <f>G308+G311</f>
        <v>445868.6</v>
      </c>
      <c r="H307" s="48">
        <f>H308+H311</f>
        <v>109195.19999999998</v>
      </c>
      <c r="I307" s="48">
        <f t="shared" si="85"/>
        <v>555063.8</v>
      </c>
      <c r="J307" s="48">
        <f t="shared" si="86"/>
        <v>445868.6</v>
      </c>
      <c r="K307" s="48">
        <f t="shared" si="87"/>
        <v>109195.19999999998</v>
      </c>
      <c r="L307" s="183" t="b">
        <f t="shared" si="88"/>
        <v>1</v>
      </c>
      <c r="M307" s="183" t="b">
        <f t="shared" si="89"/>
        <v>1</v>
      </c>
      <c r="N307" s="43" t="b">
        <f aca="true" t="shared" si="105" ref="N307:S307">F308+F311=F307</f>
        <v>1</v>
      </c>
      <c r="O307" s="43" t="b">
        <f t="shared" si="105"/>
        <v>1</v>
      </c>
      <c r="P307" s="43" t="b">
        <f t="shared" si="105"/>
        <v>1</v>
      </c>
      <c r="Q307" s="43" t="b">
        <f t="shared" si="105"/>
        <v>1</v>
      </c>
      <c r="R307" s="43" t="b">
        <f t="shared" si="105"/>
        <v>1</v>
      </c>
      <c r="S307" s="43" t="b">
        <f t="shared" si="105"/>
        <v>1</v>
      </c>
      <c r="T307" s="42" t="b">
        <f t="shared" si="103"/>
        <v>1</v>
      </c>
      <c r="U307" s="42" t="b">
        <f t="shared" si="104"/>
        <v>1</v>
      </c>
    </row>
    <row r="308" spans="1:21" ht="60">
      <c r="A308" s="312"/>
      <c r="B308" s="312"/>
      <c r="C308" s="315"/>
      <c r="D308" s="46" t="s">
        <v>39</v>
      </c>
      <c r="E308" s="50" t="s">
        <v>51</v>
      </c>
      <c r="F308" s="48">
        <f>SUM(F309:F310)</f>
        <v>46916.5</v>
      </c>
      <c r="G308" s="48">
        <f>SUM(G309:G310)</f>
        <v>45978.1</v>
      </c>
      <c r="H308" s="48">
        <f>SUM(H309:H310)</f>
        <v>938.4</v>
      </c>
      <c r="I308" s="48">
        <f t="shared" si="85"/>
        <v>46916.5</v>
      </c>
      <c r="J308" s="48">
        <f t="shared" si="86"/>
        <v>45978.1</v>
      </c>
      <c r="K308" s="48">
        <f t="shared" si="87"/>
        <v>938.4</v>
      </c>
      <c r="L308" s="183" t="b">
        <f t="shared" si="88"/>
        <v>1</v>
      </c>
      <c r="M308" s="183" t="b">
        <f t="shared" si="89"/>
        <v>1</v>
      </c>
      <c r="N308" s="43" t="b">
        <f aca="true" t="shared" si="106" ref="N308:S308">F309+F310=F308</f>
        <v>1</v>
      </c>
      <c r="O308" s="43" t="b">
        <f t="shared" si="106"/>
        <v>1</v>
      </c>
      <c r="P308" s="43" t="b">
        <f t="shared" si="106"/>
        <v>1</v>
      </c>
      <c r="Q308" s="43" t="b">
        <f t="shared" si="106"/>
        <v>1</v>
      </c>
      <c r="R308" s="43" t="b">
        <f t="shared" si="106"/>
        <v>1</v>
      </c>
      <c r="S308" s="43" t="b">
        <f t="shared" si="106"/>
        <v>1</v>
      </c>
      <c r="T308" s="42" t="b">
        <f t="shared" si="103"/>
        <v>1</v>
      </c>
      <c r="U308" s="42" t="b">
        <f t="shared" si="104"/>
        <v>1</v>
      </c>
    </row>
    <row r="309" spans="1:21" ht="30">
      <c r="A309" s="312"/>
      <c r="B309" s="312"/>
      <c r="C309" s="315"/>
      <c r="D309" s="46"/>
      <c r="E309" s="47" t="s">
        <v>468</v>
      </c>
      <c r="F309" s="48">
        <f aca="true" t="shared" si="107" ref="F309:H310">F316</f>
        <v>0</v>
      </c>
      <c r="G309" s="48">
        <f t="shared" si="107"/>
        <v>0</v>
      </c>
      <c r="H309" s="48">
        <f t="shared" si="107"/>
        <v>0</v>
      </c>
      <c r="I309" s="48">
        <f t="shared" si="85"/>
        <v>0</v>
      </c>
      <c r="J309" s="48">
        <f t="shared" si="86"/>
        <v>0</v>
      </c>
      <c r="K309" s="48">
        <f t="shared" si="87"/>
        <v>0</v>
      </c>
      <c r="L309" s="183" t="b">
        <f t="shared" si="88"/>
        <v>1</v>
      </c>
      <c r="M309" s="183" t="b">
        <f t="shared" si="89"/>
        <v>1</v>
      </c>
      <c r="T309" s="42" t="b">
        <f t="shared" si="103"/>
        <v>1</v>
      </c>
      <c r="U309" s="42" t="b">
        <f t="shared" si="104"/>
        <v>1</v>
      </c>
    </row>
    <row r="310" spans="1:21" ht="30">
      <c r="A310" s="312"/>
      <c r="B310" s="312"/>
      <c r="C310" s="315"/>
      <c r="D310" s="46"/>
      <c r="E310" s="47" t="s">
        <v>469</v>
      </c>
      <c r="F310" s="48">
        <f t="shared" si="107"/>
        <v>46916.5</v>
      </c>
      <c r="G310" s="48">
        <f t="shared" si="107"/>
        <v>45978.1</v>
      </c>
      <c r="H310" s="48">
        <f t="shared" si="107"/>
        <v>938.4</v>
      </c>
      <c r="I310" s="48">
        <f t="shared" si="85"/>
        <v>46916.5</v>
      </c>
      <c r="J310" s="48">
        <f t="shared" si="86"/>
        <v>45978.1</v>
      </c>
      <c r="K310" s="48">
        <f t="shared" si="87"/>
        <v>938.4</v>
      </c>
      <c r="L310" s="183" t="b">
        <f t="shared" si="88"/>
        <v>1</v>
      </c>
      <c r="M310" s="183" t="b">
        <f t="shared" si="89"/>
        <v>1</v>
      </c>
      <c r="T310" s="42" t="b">
        <f t="shared" si="103"/>
        <v>1</v>
      </c>
      <c r="U310" s="42" t="b">
        <f t="shared" si="104"/>
        <v>1</v>
      </c>
    </row>
    <row r="311" spans="1:21" ht="60">
      <c r="A311" s="312"/>
      <c r="B311" s="312"/>
      <c r="C311" s="315"/>
      <c r="D311" s="46" t="s">
        <v>343</v>
      </c>
      <c r="E311" s="50" t="s">
        <v>51</v>
      </c>
      <c r="F311" s="48">
        <f>SUM(F312:F314)</f>
        <v>508147.30000000005</v>
      </c>
      <c r="G311" s="48">
        <f>SUM(G312:G314)</f>
        <v>399890.5</v>
      </c>
      <c r="H311" s="48">
        <f>SUM(H312:H314)</f>
        <v>108256.79999999999</v>
      </c>
      <c r="I311" s="48">
        <f t="shared" si="85"/>
        <v>508147.30000000005</v>
      </c>
      <c r="J311" s="48">
        <f t="shared" si="86"/>
        <v>399890.5</v>
      </c>
      <c r="K311" s="48">
        <f t="shared" si="87"/>
        <v>108256.79999999999</v>
      </c>
      <c r="L311" s="183" t="b">
        <f t="shared" si="88"/>
        <v>1</v>
      </c>
      <c r="M311" s="183" t="b">
        <f t="shared" si="89"/>
        <v>1</v>
      </c>
      <c r="N311" s="43" t="b">
        <f aca="true" t="shared" si="108" ref="N311:S311">F312+F313+F314=F311</f>
        <v>1</v>
      </c>
      <c r="O311" s="43" t="b">
        <f t="shared" si="108"/>
        <v>1</v>
      </c>
      <c r="P311" s="43" t="b">
        <f t="shared" si="108"/>
        <v>1</v>
      </c>
      <c r="Q311" s="43" t="b">
        <f t="shared" si="108"/>
        <v>1</v>
      </c>
      <c r="R311" s="43" t="b">
        <f t="shared" si="108"/>
        <v>1</v>
      </c>
      <c r="S311" s="43" t="b">
        <f t="shared" si="108"/>
        <v>1</v>
      </c>
      <c r="T311" s="42" t="b">
        <f t="shared" si="103"/>
        <v>1</v>
      </c>
      <c r="U311" s="42" t="b">
        <f t="shared" si="104"/>
        <v>1</v>
      </c>
    </row>
    <row r="312" spans="1:21" ht="30">
      <c r="A312" s="312"/>
      <c r="B312" s="312"/>
      <c r="C312" s="315"/>
      <c r="D312" s="46"/>
      <c r="E312" s="47" t="s">
        <v>471</v>
      </c>
      <c r="F312" s="48">
        <f aca="true" t="shared" si="109" ref="F312:H314">F319</f>
        <v>470459.4</v>
      </c>
      <c r="G312" s="48">
        <f t="shared" si="109"/>
        <v>399890.5</v>
      </c>
      <c r="H312" s="48">
        <f t="shared" si="109"/>
        <v>70568.9</v>
      </c>
      <c r="I312" s="48">
        <f t="shared" si="85"/>
        <v>470459.4</v>
      </c>
      <c r="J312" s="48">
        <f t="shared" si="86"/>
        <v>399890.5</v>
      </c>
      <c r="K312" s="48">
        <f t="shared" si="87"/>
        <v>70568.9</v>
      </c>
      <c r="L312" s="183" t="b">
        <f t="shared" si="88"/>
        <v>1</v>
      </c>
      <c r="M312" s="183" t="b">
        <f t="shared" si="89"/>
        <v>1</v>
      </c>
      <c r="T312" s="42" t="b">
        <f t="shared" si="103"/>
        <v>1</v>
      </c>
      <c r="U312" s="42" t="b">
        <f t="shared" si="104"/>
        <v>1</v>
      </c>
    </row>
    <row r="313" spans="1:21" ht="30">
      <c r="A313" s="312"/>
      <c r="B313" s="330"/>
      <c r="C313" s="60"/>
      <c r="D313" s="103"/>
      <c r="E313" s="47" t="s">
        <v>389</v>
      </c>
      <c r="F313" s="48">
        <f t="shared" si="109"/>
        <v>37687.9</v>
      </c>
      <c r="G313" s="48">
        <f t="shared" si="109"/>
        <v>0</v>
      </c>
      <c r="H313" s="48">
        <f t="shared" si="109"/>
        <v>37687.9</v>
      </c>
      <c r="I313" s="48">
        <f t="shared" si="85"/>
        <v>37687.9</v>
      </c>
      <c r="J313" s="48">
        <f t="shared" si="86"/>
        <v>0</v>
      </c>
      <c r="K313" s="48">
        <f t="shared" si="87"/>
        <v>37687.9</v>
      </c>
      <c r="L313" s="183" t="b">
        <f t="shared" si="88"/>
        <v>1</v>
      </c>
      <c r="M313" s="183" t="b">
        <f t="shared" si="89"/>
        <v>1</v>
      </c>
      <c r="T313" s="42" t="b">
        <f t="shared" si="103"/>
        <v>1</v>
      </c>
      <c r="U313" s="42" t="b">
        <f t="shared" si="104"/>
        <v>1</v>
      </c>
    </row>
    <row r="314" spans="1:21" ht="30">
      <c r="A314" s="313"/>
      <c r="B314" s="313"/>
      <c r="C314" s="60"/>
      <c r="D314" s="46"/>
      <c r="E314" s="47" t="s">
        <v>390</v>
      </c>
      <c r="F314" s="48">
        <f t="shared" si="109"/>
        <v>0</v>
      </c>
      <c r="G314" s="48">
        <f t="shared" si="109"/>
        <v>0</v>
      </c>
      <c r="H314" s="48">
        <f t="shared" si="109"/>
        <v>0</v>
      </c>
      <c r="I314" s="48">
        <f t="shared" si="85"/>
        <v>0</v>
      </c>
      <c r="J314" s="48">
        <f t="shared" si="86"/>
        <v>0</v>
      </c>
      <c r="K314" s="48">
        <f t="shared" si="87"/>
        <v>0</v>
      </c>
      <c r="L314" s="183" t="b">
        <f t="shared" si="88"/>
        <v>1</v>
      </c>
      <c r="M314" s="183" t="b">
        <f t="shared" si="89"/>
        <v>1</v>
      </c>
      <c r="T314" s="42" t="b">
        <f t="shared" si="103"/>
        <v>1</v>
      </c>
      <c r="U314" s="42" t="b">
        <f t="shared" si="104"/>
        <v>1</v>
      </c>
    </row>
    <row r="315" spans="1:21" ht="60">
      <c r="A315" s="311" t="s">
        <v>467</v>
      </c>
      <c r="B315" s="311" t="s">
        <v>110</v>
      </c>
      <c r="C315" s="311" t="s">
        <v>439</v>
      </c>
      <c r="D315" s="46" t="s">
        <v>39</v>
      </c>
      <c r="E315" s="47"/>
      <c r="F315" s="48">
        <f>SUM(F316:F317)</f>
        <v>46916.5</v>
      </c>
      <c r="G315" s="48">
        <f>SUM(G316:G317)</f>
        <v>45978.1</v>
      </c>
      <c r="H315" s="48">
        <f>SUM(H316:H317)</f>
        <v>938.4</v>
      </c>
      <c r="I315" s="48">
        <f t="shared" si="85"/>
        <v>46916.5</v>
      </c>
      <c r="J315" s="48">
        <f t="shared" si="86"/>
        <v>45978.1</v>
      </c>
      <c r="K315" s="48">
        <f t="shared" si="87"/>
        <v>938.4</v>
      </c>
      <c r="L315" s="183" t="b">
        <f t="shared" si="88"/>
        <v>1</v>
      </c>
      <c r="M315" s="183" t="b">
        <f t="shared" si="89"/>
        <v>1</v>
      </c>
      <c r="T315" s="42" t="b">
        <f t="shared" si="103"/>
        <v>1</v>
      </c>
      <c r="U315" s="42" t="b">
        <f t="shared" si="104"/>
        <v>1</v>
      </c>
    </row>
    <row r="316" spans="1:21" ht="30">
      <c r="A316" s="312"/>
      <c r="B316" s="312"/>
      <c r="C316" s="312"/>
      <c r="D316" s="46"/>
      <c r="E316" s="47" t="s">
        <v>468</v>
      </c>
      <c r="F316" s="48">
        <f>G316+H316</f>
        <v>0</v>
      </c>
      <c r="G316" s="48">
        <v>0</v>
      </c>
      <c r="H316" s="48">
        <v>0</v>
      </c>
      <c r="I316" s="48">
        <f t="shared" si="85"/>
        <v>0</v>
      </c>
      <c r="J316" s="48">
        <f t="shared" si="86"/>
        <v>0</v>
      </c>
      <c r="K316" s="48">
        <f t="shared" si="87"/>
        <v>0</v>
      </c>
      <c r="L316" s="183" t="b">
        <f t="shared" si="88"/>
        <v>1</v>
      </c>
      <c r="M316" s="183" t="b">
        <f t="shared" si="89"/>
        <v>1</v>
      </c>
      <c r="T316" s="42" t="b">
        <f t="shared" si="103"/>
        <v>1</v>
      </c>
      <c r="U316" s="42" t="b">
        <f t="shared" si="104"/>
        <v>1</v>
      </c>
    </row>
    <row r="317" spans="1:21" ht="30">
      <c r="A317" s="313"/>
      <c r="B317" s="313"/>
      <c r="C317" s="313"/>
      <c r="D317" s="46"/>
      <c r="E317" s="47" t="s">
        <v>469</v>
      </c>
      <c r="F317" s="48">
        <f>G317+H317</f>
        <v>46916.5</v>
      </c>
      <c r="G317" s="48">
        <v>45978.1</v>
      </c>
      <c r="H317" s="48">
        <v>938.4</v>
      </c>
      <c r="I317" s="48">
        <f t="shared" si="85"/>
        <v>46916.5</v>
      </c>
      <c r="J317" s="48">
        <f t="shared" si="86"/>
        <v>45978.1</v>
      </c>
      <c r="K317" s="48">
        <f t="shared" si="87"/>
        <v>938.4</v>
      </c>
      <c r="L317" s="183" t="b">
        <f t="shared" si="88"/>
        <v>1</v>
      </c>
      <c r="M317" s="183" t="b">
        <f t="shared" si="89"/>
        <v>1</v>
      </c>
      <c r="T317" s="42" t="b">
        <f t="shared" si="103"/>
        <v>1</v>
      </c>
      <c r="U317" s="42" t="b">
        <f t="shared" si="104"/>
        <v>1</v>
      </c>
    </row>
    <row r="318" spans="1:21" ht="75">
      <c r="A318" s="311" t="s">
        <v>470</v>
      </c>
      <c r="B318" s="52" t="s">
        <v>89</v>
      </c>
      <c r="C318" s="52" t="s">
        <v>639</v>
      </c>
      <c r="D318" s="46" t="s">
        <v>343</v>
      </c>
      <c r="E318" s="50" t="s">
        <v>51</v>
      </c>
      <c r="F318" s="48">
        <f>SUM(F319:F321)</f>
        <v>508147.30000000005</v>
      </c>
      <c r="G318" s="48">
        <f>SUM(G319:G321)</f>
        <v>399890.5</v>
      </c>
      <c r="H318" s="48">
        <f>SUM(H319:H321)</f>
        <v>108256.79999999999</v>
      </c>
      <c r="I318" s="48">
        <f t="shared" si="85"/>
        <v>508147.30000000005</v>
      </c>
      <c r="J318" s="48">
        <f t="shared" si="86"/>
        <v>399890.5</v>
      </c>
      <c r="K318" s="48">
        <f t="shared" si="87"/>
        <v>108256.79999999999</v>
      </c>
      <c r="L318" s="183" t="b">
        <f t="shared" si="88"/>
        <v>1</v>
      </c>
      <c r="M318" s="183" t="b">
        <f t="shared" si="89"/>
        <v>1</v>
      </c>
      <c r="T318" s="42" t="b">
        <f t="shared" si="103"/>
        <v>1</v>
      </c>
      <c r="U318" s="42" t="b">
        <f t="shared" si="104"/>
        <v>1</v>
      </c>
    </row>
    <row r="319" spans="1:21" ht="30">
      <c r="A319" s="312"/>
      <c r="B319" s="52"/>
      <c r="C319" s="62"/>
      <c r="D319" s="46"/>
      <c r="E319" s="47" t="s">
        <v>471</v>
      </c>
      <c r="F319" s="48">
        <f>G319+H319</f>
        <v>470459.4</v>
      </c>
      <c r="G319" s="48">
        <v>399890.5</v>
      </c>
      <c r="H319" s="48">
        <v>70568.9</v>
      </c>
      <c r="I319" s="48">
        <f t="shared" si="85"/>
        <v>470459.4</v>
      </c>
      <c r="J319" s="48">
        <f t="shared" si="86"/>
        <v>399890.5</v>
      </c>
      <c r="K319" s="48">
        <f t="shared" si="87"/>
        <v>70568.9</v>
      </c>
      <c r="L319" s="183" t="b">
        <f t="shared" si="88"/>
        <v>1</v>
      </c>
      <c r="M319" s="183" t="b">
        <f t="shared" si="89"/>
        <v>1</v>
      </c>
      <c r="T319" s="42" t="b">
        <f t="shared" si="103"/>
        <v>1</v>
      </c>
      <c r="U319" s="42" t="b">
        <f t="shared" si="104"/>
        <v>1</v>
      </c>
    </row>
    <row r="320" spans="1:21" ht="30">
      <c r="A320" s="52"/>
      <c r="B320" s="52"/>
      <c r="C320" s="62"/>
      <c r="D320" s="46"/>
      <c r="E320" s="47" t="s">
        <v>389</v>
      </c>
      <c r="F320" s="48">
        <f>G320+H320</f>
        <v>37687.9</v>
      </c>
      <c r="G320" s="48">
        <v>0</v>
      </c>
      <c r="H320" s="48">
        <v>37687.9</v>
      </c>
      <c r="I320" s="48">
        <f>F320</f>
        <v>37687.9</v>
      </c>
      <c r="J320" s="48">
        <f t="shared" si="86"/>
        <v>0</v>
      </c>
      <c r="K320" s="48">
        <f t="shared" si="87"/>
        <v>37687.9</v>
      </c>
      <c r="L320" s="183" t="b">
        <f t="shared" si="88"/>
        <v>1</v>
      </c>
      <c r="M320" s="183" t="b">
        <f t="shared" si="89"/>
        <v>1</v>
      </c>
      <c r="T320" s="42" t="b">
        <f t="shared" si="103"/>
        <v>1</v>
      </c>
      <c r="U320" s="42" t="b">
        <f t="shared" si="104"/>
        <v>1</v>
      </c>
    </row>
    <row r="321" spans="1:21" ht="30">
      <c r="A321" s="52"/>
      <c r="B321" s="52"/>
      <c r="C321" s="62"/>
      <c r="D321" s="46"/>
      <c r="E321" s="47" t="s">
        <v>390</v>
      </c>
      <c r="F321" s="48">
        <f>G321+H321</f>
        <v>0</v>
      </c>
      <c r="G321" s="48">
        <v>0</v>
      </c>
      <c r="H321" s="48">
        <v>0</v>
      </c>
      <c r="I321" s="48">
        <f>F321</f>
        <v>0</v>
      </c>
      <c r="J321" s="48">
        <f t="shared" si="86"/>
        <v>0</v>
      </c>
      <c r="K321" s="48">
        <f t="shared" si="87"/>
        <v>0</v>
      </c>
      <c r="L321" s="183" t="b">
        <f t="shared" si="88"/>
        <v>1</v>
      </c>
      <c r="M321" s="183" t="b">
        <f t="shared" si="89"/>
        <v>1</v>
      </c>
      <c r="T321" s="42" t="b">
        <f t="shared" si="103"/>
        <v>1</v>
      </c>
      <c r="U321" s="42" t="b">
        <f t="shared" si="104"/>
        <v>1</v>
      </c>
    </row>
    <row r="322" spans="1:21" ht="120">
      <c r="A322" s="311" t="s">
        <v>237</v>
      </c>
      <c r="B322" s="311" t="s">
        <v>888</v>
      </c>
      <c r="C322" s="59" t="s">
        <v>640</v>
      </c>
      <c r="D322" s="46" t="s">
        <v>39</v>
      </c>
      <c r="E322" s="50" t="s">
        <v>51</v>
      </c>
      <c r="F322" s="48">
        <f>SUM(F323:F324)</f>
        <v>21840.9</v>
      </c>
      <c r="G322" s="48">
        <f>SUM(G323:G324)</f>
        <v>15504.7</v>
      </c>
      <c r="H322" s="48">
        <f>SUM(H323:H324)</f>
        <v>6336.2</v>
      </c>
      <c r="I322" s="48">
        <f t="shared" si="85"/>
        <v>21840.9</v>
      </c>
      <c r="J322" s="48">
        <f t="shared" si="86"/>
        <v>15504.7</v>
      </c>
      <c r="K322" s="48">
        <f t="shared" si="87"/>
        <v>6336.2</v>
      </c>
      <c r="L322" s="183" t="b">
        <f t="shared" si="88"/>
        <v>1</v>
      </c>
      <c r="M322" s="183" t="b">
        <f t="shared" si="89"/>
        <v>1</v>
      </c>
      <c r="N322" s="43" t="b">
        <f aca="true" t="shared" si="110" ref="N322:S322">F323+F324=F322</f>
        <v>1</v>
      </c>
      <c r="O322" s="43" t="b">
        <f t="shared" si="110"/>
        <v>1</v>
      </c>
      <c r="P322" s="43" t="b">
        <f t="shared" si="110"/>
        <v>1</v>
      </c>
      <c r="Q322" s="43" t="b">
        <f t="shared" si="110"/>
        <v>1</v>
      </c>
      <c r="R322" s="43" t="b">
        <f t="shared" si="110"/>
        <v>1</v>
      </c>
      <c r="S322" s="43" t="b">
        <f t="shared" si="110"/>
        <v>1</v>
      </c>
      <c r="T322" s="42" t="b">
        <f t="shared" si="103"/>
        <v>1</v>
      </c>
      <c r="U322" s="42" t="b">
        <f t="shared" si="104"/>
        <v>1</v>
      </c>
    </row>
    <row r="323" spans="1:21" ht="30">
      <c r="A323" s="312"/>
      <c r="B323" s="312"/>
      <c r="C323" s="60"/>
      <c r="D323" s="46"/>
      <c r="E323" s="47" t="s">
        <v>466</v>
      </c>
      <c r="F323" s="48">
        <f>G323+H323</f>
        <v>18240.9</v>
      </c>
      <c r="G323" s="48">
        <v>15504.7</v>
      </c>
      <c r="H323" s="48">
        <v>2736.2</v>
      </c>
      <c r="I323" s="48">
        <f aca="true" t="shared" si="111" ref="I323:I397">F323</f>
        <v>18240.9</v>
      </c>
      <c r="J323" s="48">
        <f aca="true" t="shared" si="112" ref="J323:J397">G323</f>
        <v>15504.7</v>
      </c>
      <c r="K323" s="48">
        <f aca="true" t="shared" si="113" ref="K323:K397">H323</f>
        <v>2736.2</v>
      </c>
      <c r="L323" s="183" t="b">
        <f t="shared" si="88"/>
        <v>1</v>
      </c>
      <c r="M323" s="183" t="b">
        <f t="shared" si="89"/>
        <v>1</v>
      </c>
      <c r="T323" s="42" t="b">
        <f t="shared" si="103"/>
        <v>1</v>
      </c>
      <c r="U323" s="42" t="b">
        <f t="shared" si="104"/>
        <v>1</v>
      </c>
    </row>
    <row r="324" spans="1:21" ht="30">
      <c r="A324" s="313"/>
      <c r="B324" s="313"/>
      <c r="C324" s="60"/>
      <c r="D324" s="46"/>
      <c r="E324" s="47" t="s">
        <v>84</v>
      </c>
      <c r="F324" s="48">
        <f>G324+H324</f>
        <v>3600</v>
      </c>
      <c r="G324" s="48">
        <v>0</v>
      </c>
      <c r="H324" s="48">
        <v>3600</v>
      </c>
      <c r="I324" s="48">
        <f>F324</f>
        <v>3600</v>
      </c>
      <c r="J324" s="48">
        <f t="shared" si="112"/>
        <v>0</v>
      </c>
      <c r="K324" s="48">
        <f t="shared" si="113"/>
        <v>3600</v>
      </c>
      <c r="L324" s="183" t="b">
        <f t="shared" si="88"/>
        <v>1</v>
      </c>
      <c r="M324" s="183" t="b">
        <f t="shared" si="89"/>
        <v>1</v>
      </c>
      <c r="T324" s="42" t="b">
        <f t="shared" si="103"/>
        <v>1</v>
      </c>
      <c r="U324" s="42" t="b">
        <f t="shared" si="104"/>
        <v>1</v>
      </c>
    </row>
    <row r="325" spans="1:21" ht="60">
      <c r="A325" s="311" t="s">
        <v>236</v>
      </c>
      <c r="B325" s="311" t="s">
        <v>891</v>
      </c>
      <c r="C325" s="311" t="s">
        <v>641</v>
      </c>
      <c r="D325" s="46" t="s">
        <v>39</v>
      </c>
      <c r="E325" s="50" t="s">
        <v>51</v>
      </c>
      <c r="F325" s="48">
        <f>SUM(F326:F329)</f>
        <v>241441.4</v>
      </c>
      <c r="G325" s="48">
        <f>SUM(G326:G329)</f>
        <v>236612.5</v>
      </c>
      <c r="H325" s="48">
        <f>SUM(H326:H329)</f>
        <v>4828.900000000001</v>
      </c>
      <c r="I325" s="48">
        <f t="shared" si="111"/>
        <v>241441.4</v>
      </c>
      <c r="J325" s="48">
        <f t="shared" si="112"/>
        <v>236612.5</v>
      </c>
      <c r="K325" s="48">
        <f t="shared" si="113"/>
        <v>4828.900000000001</v>
      </c>
      <c r="L325" s="183" t="b">
        <f t="shared" si="88"/>
        <v>1</v>
      </c>
      <c r="M325" s="183" t="b">
        <f t="shared" si="89"/>
        <v>1</v>
      </c>
      <c r="N325" s="43" t="b">
        <f aca="true" t="shared" si="114" ref="N325:S325">F326+F327+F328+F329=F325</f>
        <v>1</v>
      </c>
      <c r="O325" s="43" t="b">
        <f t="shared" si="114"/>
        <v>1</v>
      </c>
      <c r="P325" s="43" t="b">
        <f t="shared" si="114"/>
        <v>1</v>
      </c>
      <c r="Q325" s="43" t="b">
        <f t="shared" si="114"/>
        <v>1</v>
      </c>
      <c r="R325" s="43" t="b">
        <f t="shared" si="114"/>
        <v>1</v>
      </c>
      <c r="S325" s="43" t="b">
        <f t="shared" si="114"/>
        <v>1</v>
      </c>
      <c r="T325" s="42" t="b">
        <f t="shared" si="103"/>
        <v>1</v>
      </c>
      <c r="U325" s="42" t="b">
        <f t="shared" si="104"/>
        <v>1</v>
      </c>
    </row>
    <row r="326" spans="1:21" ht="30">
      <c r="A326" s="312"/>
      <c r="B326" s="312"/>
      <c r="C326" s="312"/>
      <c r="D326" s="46"/>
      <c r="E326" s="47" t="s">
        <v>464</v>
      </c>
      <c r="F326" s="48">
        <f>G326+H326</f>
        <v>2173.1</v>
      </c>
      <c r="G326" s="48">
        <v>2129.6</v>
      </c>
      <c r="H326" s="48">
        <v>43.5</v>
      </c>
      <c r="I326" s="48">
        <f t="shared" si="111"/>
        <v>2173.1</v>
      </c>
      <c r="J326" s="48">
        <f t="shared" si="112"/>
        <v>2129.6</v>
      </c>
      <c r="K326" s="48">
        <f t="shared" si="113"/>
        <v>43.5</v>
      </c>
      <c r="L326" s="183" t="b">
        <f t="shared" si="88"/>
        <v>1</v>
      </c>
      <c r="M326" s="183" t="b">
        <f t="shared" si="89"/>
        <v>1</v>
      </c>
      <c r="T326" s="42" t="b">
        <f t="shared" si="103"/>
        <v>1</v>
      </c>
      <c r="U326" s="42" t="b">
        <f t="shared" si="104"/>
        <v>1</v>
      </c>
    </row>
    <row r="327" spans="1:21" ht="30">
      <c r="A327" s="312"/>
      <c r="B327" s="312"/>
      <c r="C327" s="312"/>
      <c r="D327" s="46"/>
      <c r="E327" s="47" t="s">
        <v>465</v>
      </c>
      <c r="F327" s="48">
        <f>G327+H327</f>
        <v>204272.4</v>
      </c>
      <c r="G327" s="48">
        <v>200186.9</v>
      </c>
      <c r="H327" s="48">
        <v>4085.5</v>
      </c>
      <c r="I327" s="48">
        <f t="shared" si="111"/>
        <v>204272.4</v>
      </c>
      <c r="J327" s="48">
        <f t="shared" si="112"/>
        <v>200186.9</v>
      </c>
      <c r="K327" s="48">
        <f t="shared" si="113"/>
        <v>4085.5</v>
      </c>
      <c r="L327" s="183" t="b">
        <f t="shared" si="88"/>
        <v>1</v>
      </c>
      <c r="M327" s="183" t="b">
        <f t="shared" si="89"/>
        <v>1</v>
      </c>
      <c r="T327" s="42" t="b">
        <f t="shared" si="103"/>
        <v>1</v>
      </c>
      <c r="U327" s="42" t="b">
        <f t="shared" si="104"/>
        <v>1</v>
      </c>
    </row>
    <row r="328" spans="1:21" ht="30">
      <c r="A328" s="312"/>
      <c r="B328" s="312"/>
      <c r="C328" s="312"/>
      <c r="D328" s="46"/>
      <c r="E328" s="47" t="s">
        <v>424</v>
      </c>
      <c r="F328" s="48">
        <f>G328+H328</f>
        <v>13264.9</v>
      </c>
      <c r="G328" s="48">
        <v>12999.6</v>
      </c>
      <c r="H328" s="48">
        <v>265.3</v>
      </c>
      <c r="I328" s="48">
        <f>F328</f>
        <v>13264.9</v>
      </c>
      <c r="J328" s="48">
        <f t="shared" si="112"/>
        <v>12999.6</v>
      </c>
      <c r="K328" s="48">
        <f t="shared" si="113"/>
        <v>265.3</v>
      </c>
      <c r="L328" s="183" t="b">
        <f t="shared" si="88"/>
        <v>1</v>
      </c>
      <c r="M328" s="183" t="b">
        <f t="shared" si="89"/>
        <v>1</v>
      </c>
      <c r="T328" s="42" t="b">
        <f t="shared" si="103"/>
        <v>1</v>
      </c>
      <c r="U328" s="42" t="b">
        <f t="shared" si="104"/>
        <v>1</v>
      </c>
    </row>
    <row r="329" spans="1:21" ht="30">
      <c r="A329" s="313"/>
      <c r="B329" s="313"/>
      <c r="C329" s="313"/>
      <c r="D329" s="46"/>
      <c r="E329" s="47" t="s">
        <v>926</v>
      </c>
      <c r="F329" s="48">
        <f>G329+H329</f>
        <v>21731</v>
      </c>
      <c r="G329" s="48">
        <v>21296.4</v>
      </c>
      <c r="H329" s="48">
        <v>434.6</v>
      </c>
      <c r="I329" s="48">
        <f t="shared" si="111"/>
        <v>21731</v>
      </c>
      <c r="J329" s="48">
        <f t="shared" si="112"/>
        <v>21296.4</v>
      </c>
      <c r="K329" s="48">
        <f t="shared" si="113"/>
        <v>434.6</v>
      </c>
      <c r="L329" s="183" t="b">
        <f t="shared" si="88"/>
        <v>1</v>
      </c>
      <c r="M329" s="183" t="b">
        <f t="shared" si="89"/>
        <v>1</v>
      </c>
      <c r="T329" s="42" t="b">
        <f t="shared" si="103"/>
        <v>1</v>
      </c>
      <c r="U329" s="42" t="b">
        <f t="shared" si="104"/>
        <v>1</v>
      </c>
    </row>
    <row r="330" spans="1:21" ht="409.5">
      <c r="A330" s="59" t="s">
        <v>235</v>
      </c>
      <c r="B330" s="59" t="s">
        <v>890</v>
      </c>
      <c r="C330" s="59" t="s">
        <v>911</v>
      </c>
      <c r="D330" s="46" t="s">
        <v>39</v>
      </c>
      <c r="E330" s="50" t="s">
        <v>51</v>
      </c>
      <c r="F330" s="48">
        <f>F331</f>
        <v>0</v>
      </c>
      <c r="G330" s="48">
        <f>G331</f>
        <v>0</v>
      </c>
      <c r="H330" s="48">
        <f>H331</f>
        <v>0</v>
      </c>
      <c r="I330" s="48">
        <f t="shared" si="111"/>
        <v>0</v>
      </c>
      <c r="J330" s="48">
        <f t="shared" si="112"/>
        <v>0</v>
      </c>
      <c r="K330" s="48">
        <f t="shared" si="113"/>
        <v>0</v>
      </c>
      <c r="L330" s="183" t="b">
        <f t="shared" si="88"/>
        <v>1</v>
      </c>
      <c r="M330" s="183" t="b">
        <f t="shared" si="89"/>
        <v>1</v>
      </c>
      <c r="T330" s="42" t="b">
        <f t="shared" si="103"/>
        <v>1</v>
      </c>
      <c r="U330" s="42" t="b">
        <f t="shared" si="104"/>
        <v>1</v>
      </c>
    </row>
    <row r="331" spans="1:21" ht="30">
      <c r="A331" s="61"/>
      <c r="B331" s="61"/>
      <c r="C331" s="61"/>
      <c r="D331" s="46"/>
      <c r="E331" s="47" t="s">
        <v>463</v>
      </c>
      <c r="F331" s="48">
        <f>G331+H331</f>
        <v>0</v>
      </c>
      <c r="G331" s="48">
        <v>0</v>
      </c>
      <c r="H331" s="48">
        <v>0</v>
      </c>
      <c r="I331" s="48">
        <f t="shared" si="111"/>
        <v>0</v>
      </c>
      <c r="J331" s="48">
        <f t="shared" si="112"/>
        <v>0</v>
      </c>
      <c r="K331" s="48">
        <f t="shared" si="113"/>
        <v>0</v>
      </c>
      <c r="L331" s="183" t="b">
        <f t="shared" si="88"/>
        <v>1</v>
      </c>
      <c r="M331" s="183" t="b">
        <f t="shared" si="89"/>
        <v>1</v>
      </c>
      <c r="T331" s="42" t="b">
        <f t="shared" si="103"/>
        <v>1</v>
      </c>
      <c r="U331" s="42" t="b">
        <f t="shared" si="104"/>
        <v>1</v>
      </c>
    </row>
    <row r="332" spans="1:21" ht="60">
      <c r="A332" s="311" t="s">
        <v>234</v>
      </c>
      <c r="B332" s="311" t="s">
        <v>889</v>
      </c>
      <c r="C332" s="311" t="s">
        <v>642</v>
      </c>
      <c r="D332" s="46" t="s">
        <v>343</v>
      </c>
      <c r="E332" s="50" t="s">
        <v>51</v>
      </c>
      <c r="F332" s="48">
        <f>SUM(F333:F334)</f>
        <v>1110454.8</v>
      </c>
      <c r="G332" s="48">
        <f>SUM(G333:G334)</f>
        <v>950000</v>
      </c>
      <c r="H332" s="48">
        <f>SUM(H333:H334)</f>
        <v>160454.8</v>
      </c>
      <c r="I332" s="48">
        <f t="shared" si="111"/>
        <v>1110454.8</v>
      </c>
      <c r="J332" s="48">
        <f t="shared" si="112"/>
        <v>950000</v>
      </c>
      <c r="K332" s="48">
        <f t="shared" si="113"/>
        <v>160454.8</v>
      </c>
      <c r="L332" s="183" t="b">
        <f t="shared" si="88"/>
        <v>1</v>
      </c>
      <c r="M332" s="183" t="b">
        <f t="shared" si="89"/>
        <v>1</v>
      </c>
      <c r="N332" s="43" t="b">
        <f aca="true" t="shared" si="115" ref="N332:S332">F333+F334=F332</f>
        <v>1</v>
      </c>
      <c r="O332" s="43" t="b">
        <f t="shared" si="115"/>
        <v>1</v>
      </c>
      <c r="P332" s="43" t="b">
        <f t="shared" si="115"/>
        <v>1</v>
      </c>
      <c r="Q332" s="43" t="b">
        <f t="shared" si="115"/>
        <v>1</v>
      </c>
      <c r="R332" s="43" t="b">
        <f t="shared" si="115"/>
        <v>1</v>
      </c>
      <c r="S332" s="43" t="b">
        <f t="shared" si="115"/>
        <v>1</v>
      </c>
      <c r="T332" s="42" t="b">
        <f t="shared" si="103"/>
        <v>1</v>
      </c>
      <c r="U332" s="42" t="b">
        <f t="shared" si="104"/>
        <v>1</v>
      </c>
    </row>
    <row r="333" spans="1:21" ht="30">
      <c r="A333" s="312"/>
      <c r="B333" s="312"/>
      <c r="C333" s="312"/>
      <c r="D333" s="319"/>
      <c r="E333" s="47" t="s">
        <v>462</v>
      </c>
      <c r="F333" s="48">
        <f>G333+H333</f>
        <v>950000</v>
      </c>
      <c r="G333" s="48">
        <v>950000</v>
      </c>
      <c r="H333" s="48">
        <v>0</v>
      </c>
      <c r="I333" s="48">
        <f t="shared" si="111"/>
        <v>950000</v>
      </c>
      <c r="J333" s="48">
        <f t="shared" si="112"/>
        <v>950000</v>
      </c>
      <c r="K333" s="48">
        <f t="shared" si="113"/>
        <v>0</v>
      </c>
      <c r="L333" s="183" t="b">
        <f aca="true" t="shared" si="116" ref="L333:L397">G333+H333=F333</f>
        <v>1</v>
      </c>
      <c r="M333" s="183" t="b">
        <f aca="true" t="shared" si="117" ref="M333:M397">J333+K333=I333</f>
        <v>1</v>
      </c>
      <c r="T333" s="42" t="b">
        <f t="shared" si="103"/>
        <v>1</v>
      </c>
      <c r="U333" s="42" t="b">
        <f t="shared" si="104"/>
        <v>1</v>
      </c>
    </row>
    <row r="334" spans="1:21" ht="30">
      <c r="A334" s="313"/>
      <c r="B334" s="313"/>
      <c r="C334" s="312"/>
      <c r="D334" s="320"/>
      <c r="E334" s="47" t="s">
        <v>388</v>
      </c>
      <c r="F334" s="48">
        <f>G334+H334</f>
        <v>160454.8</v>
      </c>
      <c r="G334" s="48">
        <v>0</v>
      </c>
      <c r="H334" s="48">
        <v>160454.8</v>
      </c>
      <c r="I334" s="48">
        <f t="shared" si="111"/>
        <v>160454.8</v>
      </c>
      <c r="J334" s="48">
        <f t="shared" si="112"/>
        <v>0</v>
      </c>
      <c r="K334" s="48">
        <f t="shared" si="113"/>
        <v>160454.8</v>
      </c>
      <c r="L334" s="183" t="b">
        <f t="shared" si="116"/>
        <v>1</v>
      </c>
      <c r="M334" s="183" t="b">
        <f t="shared" si="117"/>
        <v>1</v>
      </c>
      <c r="T334" s="42" t="b">
        <f t="shared" si="103"/>
        <v>1</v>
      </c>
      <c r="U334" s="42" t="b">
        <f t="shared" si="104"/>
        <v>1</v>
      </c>
    </row>
    <row r="335" spans="1:21" ht="30">
      <c r="A335" s="325" t="s">
        <v>693</v>
      </c>
      <c r="B335" s="329" t="s">
        <v>694</v>
      </c>
      <c r="C335" s="311" t="s">
        <v>629</v>
      </c>
      <c r="D335" s="103" t="s">
        <v>838</v>
      </c>
      <c r="E335" s="50" t="s">
        <v>51</v>
      </c>
      <c r="F335" s="48">
        <f>F336</f>
        <v>932670.6000000001</v>
      </c>
      <c r="G335" s="48">
        <f>G336</f>
        <v>17613</v>
      </c>
      <c r="H335" s="48">
        <f>H336</f>
        <v>915057.6000000001</v>
      </c>
      <c r="I335" s="48">
        <f t="shared" si="111"/>
        <v>932670.6000000001</v>
      </c>
      <c r="J335" s="48">
        <f t="shared" si="112"/>
        <v>17613</v>
      </c>
      <c r="K335" s="48">
        <f t="shared" si="113"/>
        <v>915057.6000000001</v>
      </c>
      <c r="L335" s="183" t="b">
        <f t="shared" si="116"/>
        <v>1</v>
      </c>
      <c r="M335" s="183" t="b">
        <f t="shared" si="117"/>
        <v>1</v>
      </c>
      <c r="N335" s="43" t="b">
        <f aca="true" t="shared" si="118" ref="N335:S335">F336=F335</f>
        <v>1</v>
      </c>
      <c r="O335" s="43" t="b">
        <f t="shared" si="118"/>
        <v>1</v>
      </c>
      <c r="P335" s="43" t="b">
        <f t="shared" si="118"/>
        <v>1</v>
      </c>
      <c r="Q335" s="43" t="b">
        <f t="shared" si="118"/>
        <v>1</v>
      </c>
      <c r="R335" s="43" t="b">
        <f t="shared" si="118"/>
        <v>1</v>
      </c>
      <c r="S335" s="43" t="b">
        <f t="shared" si="118"/>
        <v>1</v>
      </c>
      <c r="T335" s="42" t="b">
        <f t="shared" si="103"/>
        <v>1</v>
      </c>
      <c r="U335" s="42" t="b">
        <f t="shared" si="104"/>
        <v>1</v>
      </c>
    </row>
    <row r="336" spans="1:21" ht="60">
      <c r="A336" s="325"/>
      <c r="B336" s="330"/>
      <c r="C336" s="312"/>
      <c r="D336" s="103" t="s">
        <v>39</v>
      </c>
      <c r="E336" s="50" t="s">
        <v>51</v>
      </c>
      <c r="F336" s="48">
        <f>SUM(F337:F349)</f>
        <v>932670.6000000001</v>
      </c>
      <c r="G336" s="48">
        <f>SUM(G337:G347)</f>
        <v>17613</v>
      </c>
      <c r="H336" s="48">
        <f>SUM(H337:H349)</f>
        <v>915057.6000000001</v>
      </c>
      <c r="I336" s="48">
        <f t="shared" si="111"/>
        <v>932670.6000000001</v>
      </c>
      <c r="J336" s="48">
        <f t="shared" si="112"/>
        <v>17613</v>
      </c>
      <c r="K336" s="48">
        <f t="shared" si="113"/>
        <v>915057.6000000001</v>
      </c>
      <c r="L336" s="183" t="b">
        <f t="shared" si="116"/>
        <v>1</v>
      </c>
      <c r="M336" s="183" t="b">
        <f t="shared" si="117"/>
        <v>1</v>
      </c>
      <c r="N336" s="104" t="b">
        <f aca="true" t="shared" si="119" ref="N336:S336">SUM(F337:F349)=F336</f>
        <v>1</v>
      </c>
      <c r="O336" s="104" t="b">
        <f t="shared" si="119"/>
        <v>1</v>
      </c>
      <c r="P336" s="104" t="b">
        <f t="shared" si="119"/>
        <v>1</v>
      </c>
      <c r="Q336" s="104" t="b">
        <f t="shared" si="119"/>
        <v>1</v>
      </c>
      <c r="R336" s="104" t="b">
        <f t="shared" si="119"/>
        <v>1</v>
      </c>
      <c r="S336" s="104" t="b">
        <f t="shared" si="119"/>
        <v>1</v>
      </c>
      <c r="T336" s="42" t="b">
        <f t="shared" si="103"/>
        <v>1</v>
      </c>
      <c r="U336" s="42" t="b">
        <f t="shared" si="104"/>
        <v>1</v>
      </c>
    </row>
    <row r="337" spans="1:21" ht="30">
      <c r="A337" s="325"/>
      <c r="B337" s="330"/>
      <c r="C337" s="52"/>
      <c r="D337" s="317"/>
      <c r="E337" s="47" t="s">
        <v>461</v>
      </c>
      <c r="F337" s="48">
        <f aca="true" t="shared" si="120" ref="F337:H338">F352</f>
        <v>640</v>
      </c>
      <c r="G337" s="48">
        <f t="shared" si="120"/>
        <v>0</v>
      </c>
      <c r="H337" s="48">
        <f t="shared" si="120"/>
        <v>640</v>
      </c>
      <c r="I337" s="48">
        <f t="shared" si="111"/>
        <v>640</v>
      </c>
      <c r="J337" s="48">
        <f t="shared" si="112"/>
        <v>0</v>
      </c>
      <c r="K337" s="48">
        <f t="shared" si="113"/>
        <v>640</v>
      </c>
      <c r="L337" s="183" t="b">
        <f t="shared" si="116"/>
        <v>1</v>
      </c>
      <c r="M337" s="183" t="b">
        <f t="shared" si="117"/>
        <v>1</v>
      </c>
      <c r="T337" s="42" t="b">
        <f t="shared" si="103"/>
        <v>1</v>
      </c>
      <c r="U337" s="42" t="b">
        <f t="shared" si="104"/>
        <v>1</v>
      </c>
    </row>
    <row r="338" spans="1:21" ht="30">
      <c r="A338" s="325"/>
      <c r="B338" s="330"/>
      <c r="C338" s="52"/>
      <c r="D338" s="317"/>
      <c r="E338" s="47" t="s">
        <v>748</v>
      </c>
      <c r="F338" s="48">
        <f t="shared" si="120"/>
        <v>60</v>
      </c>
      <c r="G338" s="48">
        <f t="shared" si="120"/>
        <v>0</v>
      </c>
      <c r="H338" s="48">
        <f t="shared" si="120"/>
        <v>60</v>
      </c>
      <c r="I338" s="48">
        <f t="shared" si="111"/>
        <v>60</v>
      </c>
      <c r="J338" s="48">
        <f t="shared" si="112"/>
        <v>0</v>
      </c>
      <c r="K338" s="48">
        <f t="shared" si="113"/>
        <v>60</v>
      </c>
      <c r="L338" s="183" t="b">
        <f t="shared" si="116"/>
        <v>1</v>
      </c>
      <c r="M338" s="183" t="b">
        <f t="shared" si="117"/>
        <v>1</v>
      </c>
      <c r="T338" s="42" t="b">
        <f t="shared" si="103"/>
        <v>1</v>
      </c>
      <c r="U338" s="42" t="b">
        <f t="shared" si="104"/>
        <v>1</v>
      </c>
    </row>
    <row r="339" spans="1:21" ht="30">
      <c r="A339" s="325"/>
      <c r="B339" s="330"/>
      <c r="C339" s="52"/>
      <c r="D339" s="317"/>
      <c r="E339" s="47" t="s">
        <v>695</v>
      </c>
      <c r="F339" s="48">
        <f>F357</f>
        <v>17613</v>
      </c>
      <c r="G339" s="48">
        <f>G357</f>
        <v>17613</v>
      </c>
      <c r="H339" s="48">
        <f>H357</f>
        <v>0</v>
      </c>
      <c r="I339" s="48">
        <f t="shared" si="111"/>
        <v>17613</v>
      </c>
      <c r="J339" s="48">
        <f t="shared" si="112"/>
        <v>17613</v>
      </c>
      <c r="K339" s="48">
        <f t="shared" si="113"/>
        <v>0</v>
      </c>
      <c r="L339" s="183" t="b">
        <f t="shared" si="116"/>
        <v>1</v>
      </c>
      <c r="M339" s="183" t="b">
        <f t="shared" si="117"/>
        <v>1</v>
      </c>
      <c r="T339" s="42" t="b">
        <f t="shared" si="103"/>
        <v>1</v>
      </c>
      <c r="U339" s="42" t="b">
        <f t="shared" si="104"/>
        <v>1</v>
      </c>
    </row>
    <row r="340" spans="1:21" ht="30">
      <c r="A340" s="325"/>
      <c r="B340" s="330"/>
      <c r="C340" s="52"/>
      <c r="D340" s="317"/>
      <c r="E340" s="47" t="s">
        <v>265</v>
      </c>
      <c r="F340" s="48">
        <f>F360</f>
        <v>178466.6</v>
      </c>
      <c r="G340" s="48">
        <f>G360</f>
        <v>0</v>
      </c>
      <c r="H340" s="48">
        <f>H360</f>
        <v>178466.6</v>
      </c>
      <c r="I340" s="48">
        <f t="shared" si="111"/>
        <v>178466.6</v>
      </c>
      <c r="J340" s="48">
        <f t="shared" si="112"/>
        <v>0</v>
      </c>
      <c r="K340" s="48">
        <f t="shared" si="113"/>
        <v>178466.6</v>
      </c>
      <c r="L340" s="183" t="b">
        <f t="shared" si="116"/>
        <v>1</v>
      </c>
      <c r="M340" s="183" t="b">
        <f t="shared" si="117"/>
        <v>1</v>
      </c>
      <c r="T340" s="42" t="b">
        <f t="shared" si="103"/>
        <v>1</v>
      </c>
      <c r="U340" s="42" t="b">
        <f t="shared" si="104"/>
        <v>1</v>
      </c>
    </row>
    <row r="341" spans="1:21" ht="30">
      <c r="A341" s="325"/>
      <c r="B341" s="330"/>
      <c r="C341" s="52"/>
      <c r="D341" s="317"/>
      <c r="E341" s="47" t="s">
        <v>264</v>
      </c>
      <c r="F341" s="48">
        <f>F363</f>
        <v>9816.7</v>
      </c>
      <c r="G341" s="48">
        <f>G363</f>
        <v>0</v>
      </c>
      <c r="H341" s="48">
        <f>H363</f>
        <v>9816.7</v>
      </c>
      <c r="I341" s="48">
        <f t="shared" si="111"/>
        <v>9816.7</v>
      </c>
      <c r="J341" s="48">
        <f t="shared" si="112"/>
        <v>0</v>
      </c>
      <c r="K341" s="48">
        <f t="shared" si="113"/>
        <v>9816.7</v>
      </c>
      <c r="L341" s="183" t="b">
        <f t="shared" si="116"/>
        <v>1</v>
      </c>
      <c r="M341" s="183" t="b">
        <f t="shared" si="117"/>
        <v>1</v>
      </c>
      <c r="T341" s="42" t="b">
        <f t="shared" si="103"/>
        <v>1</v>
      </c>
      <c r="U341" s="42" t="b">
        <f t="shared" si="104"/>
        <v>1</v>
      </c>
    </row>
    <row r="342" spans="1:21" ht="30">
      <c r="A342" s="325"/>
      <c r="B342" s="330"/>
      <c r="C342" s="52"/>
      <c r="D342" s="317"/>
      <c r="E342" s="47" t="s">
        <v>460</v>
      </c>
      <c r="F342" s="48">
        <f aca="true" t="shared" si="121" ref="F342:H343">F366</f>
        <v>0</v>
      </c>
      <c r="G342" s="48">
        <f t="shared" si="121"/>
        <v>0</v>
      </c>
      <c r="H342" s="48">
        <f t="shared" si="121"/>
        <v>0</v>
      </c>
      <c r="I342" s="48">
        <f t="shared" si="111"/>
        <v>0</v>
      </c>
      <c r="J342" s="48">
        <f t="shared" si="112"/>
        <v>0</v>
      </c>
      <c r="K342" s="48">
        <f t="shared" si="113"/>
        <v>0</v>
      </c>
      <c r="L342" s="183" t="b">
        <f t="shared" si="116"/>
        <v>1</v>
      </c>
      <c r="M342" s="183" t="b">
        <f t="shared" si="117"/>
        <v>1</v>
      </c>
      <c r="T342" s="42" t="b">
        <f t="shared" si="103"/>
        <v>1</v>
      </c>
      <c r="U342" s="42" t="b">
        <f t="shared" si="104"/>
        <v>1</v>
      </c>
    </row>
    <row r="343" spans="1:21" ht="30">
      <c r="A343" s="325"/>
      <c r="B343" s="330"/>
      <c r="C343" s="52"/>
      <c r="D343" s="317"/>
      <c r="E343" s="47" t="s">
        <v>459</v>
      </c>
      <c r="F343" s="48">
        <f t="shared" si="121"/>
        <v>500</v>
      </c>
      <c r="G343" s="48">
        <f t="shared" si="121"/>
        <v>0</v>
      </c>
      <c r="H343" s="48">
        <f t="shared" si="121"/>
        <v>500</v>
      </c>
      <c r="I343" s="48">
        <f t="shared" si="111"/>
        <v>500</v>
      </c>
      <c r="J343" s="48">
        <f t="shared" si="112"/>
        <v>0</v>
      </c>
      <c r="K343" s="48">
        <f t="shared" si="113"/>
        <v>500</v>
      </c>
      <c r="L343" s="183" t="b">
        <f t="shared" si="116"/>
        <v>1</v>
      </c>
      <c r="M343" s="183" t="b">
        <f t="shared" si="117"/>
        <v>1</v>
      </c>
      <c r="T343" s="42" t="b">
        <f t="shared" si="103"/>
        <v>1</v>
      </c>
      <c r="U343" s="42" t="b">
        <f t="shared" si="104"/>
        <v>1</v>
      </c>
    </row>
    <row r="344" spans="1:21" ht="30">
      <c r="A344" s="325"/>
      <c r="B344" s="330"/>
      <c r="C344" s="60"/>
      <c r="D344" s="317"/>
      <c r="E344" s="50" t="s">
        <v>458</v>
      </c>
      <c r="F344" s="48">
        <f aca="true" t="shared" si="122" ref="F344:H345">F370</f>
        <v>3500</v>
      </c>
      <c r="G344" s="48">
        <f t="shared" si="122"/>
        <v>0</v>
      </c>
      <c r="H344" s="48">
        <f t="shared" si="122"/>
        <v>3500</v>
      </c>
      <c r="I344" s="48">
        <f t="shared" si="111"/>
        <v>3500</v>
      </c>
      <c r="J344" s="48">
        <f t="shared" si="112"/>
        <v>0</v>
      </c>
      <c r="K344" s="48">
        <f t="shared" si="113"/>
        <v>3500</v>
      </c>
      <c r="L344" s="183" t="b">
        <f t="shared" si="116"/>
        <v>1</v>
      </c>
      <c r="M344" s="183" t="b">
        <f t="shared" si="117"/>
        <v>1</v>
      </c>
      <c r="T344" s="42" t="b">
        <f t="shared" si="103"/>
        <v>1</v>
      </c>
      <c r="U344" s="42" t="b">
        <f t="shared" si="104"/>
        <v>1</v>
      </c>
    </row>
    <row r="345" spans="1:21" ht="30">
      <c r="A345" s="325"/>
      <c r="B345" s="330"/>
      <c r="C345" s="60"/>
      <c r="D345" s="317"/>
      <c r="E345" s="47" t="s">
        <v>449</v>
      </c>
      <c r="F345" s="48">
        <f t="shared" si="122"/>
        <v>15400</v>
      </c>
      <c r="G345" s="48">
        <f t="shared" si="122"/>
        <v>0</v>
      </c>
      <c r="H345" s="48">
        <f t="shared" si="122"/>
        <v>15400</v>
      </c>
      <c r="I345" s="48">
        <f t="shared" si="111"/>
        <v>15400</v>
      </c>
      <c r="J345" s="48">
        <f t="shared" si="112"/>
        <v>0</v>
      </c>
      <c r="K345" s="48">
        <f t="shared" si="113"/>
        <v>15400</v>
      </c>
      <c r="L345" s="183" t="b">
        <f t="shared" si="116"/>
        <v>1</v>
      </c>
      <c r="M345" s="183" t="b">
        <f t="shared" si="117"/>
        <v>1</v>
      </c>
      <c r="T345" s="42" t="b">
        <f t="shared" si="103"/>
        <v>1</v>
      </c>
      <c r="U345" s="42" t="b">
        <f t="shared" si="104"/>
        <v>1</v>
      </c>
    </row>
    <row r="346" spans="1:21" ht="30">
      <c r="A346" s="325"/>
      <c r="B346" s="330"/>
      <c r="C346" s="60"/>
      <c r="D346" s="317"/>
      <c r="E346" s="47" t="s">
        <v>387</v>
      </c>
      <c r="F346" s="48">
        <f>F374</f>
        <v>620718.3</v>
      </c>
      <c r="G346" s="48">
        <f>G374</f>
        <v>0</v>
      </c>
      <c r="H346" s="48">
        <f>H374</f>
        <v>620718.3</v>
      </c>
      <c r="I346" s="48">
        <f t="shared" si="111"/>
        <v>620718.3</v>
      </c>
      <c r="J346" s="48">
        <f t="shared" si="112"/>
        <v>0</v>
      </c>
      <c r="K346" s="48">
        <f t="shared" si="113"/>
        <v>620718.3</v>
      </c>
      <c r="L346" s="183" t="b">
        <f t="shared" si="116"/>
        <v>1</v>
      </c>
      <c r="M346" s="183" t="b">
        <f t="shared" si="117"/>
        <v>1</v>
      </c>
      <c r="T346" s="42" t="b">
        <f t="shared" si="103"/>
        <v>1</v>
      </c>
      <c r="U346" s="42" t="b">
        <f t="shared" si="104"/>
        <v>1</v>
      </c>
    </row>
    <row r="347" spans="1:21" ht="30">
      <c r="A347" s="325"/>
      <c r="B347" s="330"/>
      <c r="C347" s="60"/>
      <c r="D347" s="318"/>
      <c r="E347" s="47" t="s">
        <v>386</v>
      </c>
      <c r="F347" s="48">
        <f>F377</f>
        <v>83956</v>
      </c>
      <c r="G347" s="48">
        <f>G377</f>
        <v>0</v>
      </c>
      <c r="H347" s="48">
        <f>H377</f>
        <v>83956</v>
      </c>
      <c r="I347" s="48">
        <f>F347</f>
        <v>83956</v>
      </c>
      <c r="J347" s="48">
        <f t="shared" si="112"/>
        <v>0</v>
      </c>
      <c r="K347" s="48">
        <f t="shared" si="113"/>
        <v>83956</v>
      </c>
      <c r="L347" s="183" t="b">
        <f t="shared" si="116"/>
        <v>1</v>
      </c>
      <c r="M347" s="183" t="b">
        <f t="shared" si="117"/>
        <v>1</v>
      </c>
      <c r="T347" s="42" t="b">
        <f t="shared" si="103"/>
        <v>1</v>
      </c>
      <c r="U347" s="42" t="b">
        <f t="shared" si="104"/>
        <v>1</v>
      </c>
    </row>
    <row r="348" spans="1:21" ht="30">
      <c r="A348" s="325"/>
      <c r="B348" s="330"/>
      <c r="C348" s="60"/>
      <c r="D348" s="151"/>
      <c r="E348" s="50" t="s">
        <v>25</v>
      </c>
      <c r="F348" s="48">
        <f aca="true" t="shared" si="123" ref="F348:H349">F380</f>
        <v>1000</v>
      </c>
      <c r="G348" s="48">
        <f t="shared" si="123"/>
        <v>0</v>
      </c>
      <c r="H348" s="48">
        <f t="shared" si="123"/>
        <v>1000</v>
      </c>
      <c r="I348" s="48">
        <f>F348</f>
        <v>1000</v>
      </c>
      <c r="J348" s="48">
        <f>G348</f>
        <v>0</v>
      </c>
      <c r="K348" s="48">
        <f>H348</f>
        <v>1000</v>
      </c>
      <c r="L348" s="183" t="b">
        <f t="shared" si="116"/>
        <v>1</v>
      </c>
      <c r="M348" s="183" t="b">
        <f t="shared" si="117"/>
        <v>1</v>
      </c>
      <c r="T348" s="42" t="b">
        <f t="shared" si="103"/>
        <v>1</v>
      </c>
      <c r="U348" s="42" t="b">
        <f t="shared" si="104"/>
        <v>1</v>
      </c>
    </row>
    <row r="349" spans="1:21" ht="30">
      <c r="A349" s="325"/>
      <c r="B349" s="291"/>
      <c r="C349" s="61"/>
      <c r="D349" s="151"/>
      <c r="E349" s="50" t="s">
        <v>24</v>
      </c>
      <c r="F349" s="48">
        <f t="shared" si="123"/>
        <v>1000</v>
      </c>
      <c r="G349" s="48">
        <f t="shared" si="123"/>
        <v>0</v>
      </c>
      <c r="H349" s="48">
        <f t="shared" si="123"/>
        <v>1000</v>
      </c>
      <c r="I349" s="48">
        <f>F349</f>
        <v>1000</v>
      </c>
      <c r="J349" s="48">
        <f>G349</f>
        <v>0</v>
      </c>
      <c r="K349" s="48">
        <f>H349</f>
        <v>1000</v>
      </c>
      <c r="L349" s="183" t="b">
        <f t="shared" si="116"/>
        <v>1</v>
      </c>
      <c r="M349" s="183" t="b">
        <f t="shared" si="117"/>
        <v>1</v>
      </c>
      <c r="T349" s="42" t="b">
        <f t="shared" si="103"/>
        <v>1</v>
      </c>
      <c r="U349" s="42" t="b">
        <f t="shared" si="104"/>
        <v>1</v>
      </c>
    </row>
    <row r="350" spans="1:21" ht="135">
      <c r="A350" s="52" t="s">
        <v>747</v>
      </c>
      <c r="B350" s="49" t="s">
        <v>934</v>
      </c>
      <c r="C350" s="52" t="s">
        <v>480</v>
      </c>
      <c r="D350" s="46" t="s">
        <v>838</v>
      </c>
      <c r="E350" s="50" t="s">
        <v>51</v>
      </c>
      <c r="F350" s="48">
        <f>G350+H350</f>
        <v>700</v>
      </c>
      <c r="G350" s="48">
        <f>G351</f>
        <v>0</v>
      </c>
      <c r="H350" s="48">
        <f>H351</f>
        <v>700</v>
      </c>
      <c r="I350" s="48">
        <f t="shared" si="111"/>
        <v>700</v>
      </c>
      <c r="J350" s="48">
        <f t="shared" si="112"/>
        <v>0</v>
      </c>
      <c r="K350" s="48">
        <f t="shared" si="113"/>
        <v>700</v>
      </c>
      <c r="L350" s="183" t="b">
        <f t="shared" si="116"/>
        <v>1</v>
      </c>
      <c r="M350" s="183" t="b">
        <f t="shared" si="117"/>
        <v>1</v>
      </c>
      <c r="T350" s="42" t="b">
        <f t="shared" si="103"/>
        <v>1</v>
      </c>
      <c r="U350" s="42" t="b">
        <f t="shared" si="104"/>
        <v>1</v>
      </c>
    </row>
    <row r="351" spans="1:21" ht="60">
      <c r="A351" s="52"/>
      <c r="B351" s="52"/>
      <c r="C351" s="52"/>
      <c r="D351" s="46" t="s">
        <v>39</v>
      </c>
      <c r="E351" s="50" t="s">
        <v>51</v>
      </c>
      <c r="F351" s="48">
        <f>SUM(F352:F353)</f>
        <v>700</v>
      </c>
      <c r="G351" s="48">
        <f>SUM(G352:G353)</f>
        <v>0</v>
      </c>
      <c r="H351" s="48">
        <f>SUM(H352:H353)</f>
        <v>700</v>
      </c>
      <c r="I351" s="48">
        <f t="shared" si="111"/>
        <v>700</v>
      </c>
      <c r="J351" s="48">
        <f t="shared" si="112"/>
        <v>0</v>
      </c>
      <c r="K351" s="48">
        <f t="shared" si="113"/>
        <v>700</v>
      </c>
      <c r="L351" s="183" t="b">
        <f t="shared" si="116"/>
        <v>1</v>
      </c>
      <c r="M351" s="183" t="b">
        <f t="shared" si="117"/>
        <v>1</v>
      </c>
      <c r="N351" s="43" t="b">
        <f aca="true" t="shared" si="124" ref="N351:S351">F352+F353=F351</f>
        <v>1</v>
      </c>
      <c r="O351" s="43" t="b">
        <f t="shared" si="124"/>
        <v>1</v>
      </c>
      <c r="P351" s="43" t="b">
        <f t="shared" si="124"/>
        <v>1</v>
      </c>
      <c r="Q351" s="43" t="b">
        <f t="shared" si="124"/>
        <v>1</v>
      </c>
      <c r="R351" s="43" t="b">
        <f t="shared" si="124"/>
        <v>1</v>
      </c>
      <c r="S351" s="43" t="b">
        <f t="shared" si="124"/>
        <v>1</v>
      </c>
      <c r="T351" s="42" t="b">
        <f t="shared" si="103"/>
        <v>1</v>
      </c>
      <c r="U351" s="42" t="b">
        <f t="shared" si="104"/>
        <v>1</v>
      </c>
    </row>
    <row r="352" spans="1:21" ht="30">
      <c r="A352" s="52"/>
      <c r="B352" s="52"/>
      <c r="C352" s="52"/>
      <c r="D352" s="46"/>
      <c r="E352" s="47" t="s">
        <v>461</v>
      </c>
      <c r="F352" s="48">
        <f>G352+H352</f>
        <v>640</v>
      </c>
      <c r="G352" s="48">
        <v>0</v>
      </c>
      <c r="H352" s="48">
        <v>640</v>
      </c>
      <c r="I352" s="48">
        <f t="shared" si="111"/>
        <v>640</v>
      </c>
      <c r="J352" s="48">
        <f t="shared" si="112"/>
        <v>0</v>
      </c>
      <c r="K352" s="48">
        <f t="shared" si="113"/>
        <v>640</v>
      </c>
      <c r="L352" s="183" t="b">
        <f t="shared" si="116"/>
        <v>1</v>
      </c>
      <c r="M352" s="183" t="b">
        <f t="shared" si="117"/>
        <v>1</v>
      </c>
      <c r="T352" s="42" t="b">
        <f t="shared" si="103"/>
        <v>1</v>
      </c>
      <c r="U352" s="42" t="b">
        <f t="shared" si="104"/>
        <v>1</v>
      </c>
    </row>
    <row r="353" spans="1:21" ht="30">
      <c r="A353" s="58"/>
      <c r="B353" s="58"/>
      <c r="C353" s="58"/>
      <c r="D353" s="46"/>
      <c r="E353" s="47" t="s">
        <v>748</v>
      </c>
      <c r="F353" s="48">
        <f>G353+H353</f>
        <v>60</v>
      </c>
      <c r="G353" s="48">
        <v>0</v>
      </c>
      <c r="H353" s="48">
        <v>60</v>
      </c>
      <c r="I353" s="48">
        <f t="shared" si="111"/>
        <v>60</v>
      </c>
      <c r="J353" s="48">
        <f t="shared" si="112"/>
        <v>0</v>
      </c>
      <c r="K353" s="48">
        <f t="shared" si="113"/>
        <v>60</v>
      </c>
      <c r="L353" s="183" t="b">
        <f t="shared" si="116"/>
        <v>1</v>
      </c>
      <c r="M353" s="183" t="b">
        <f t="shared" si="117"/>
        <v>1</v>
      </c>
      <c r="T353" s="42" t="b">
        <f t="shared" si="103"/>
        <v>1</v>
      </c>
      <c r="U353" s="42" t="b">
        <f t="shared" si="104"/>
        <v>1</v>
      </c>
    </row>
    <row r="354" spans="1:21" ht="105">
      <c r="A354" s="52" t="s">
        <v>927</v>
      </c>
      <c r="B354" s="52" t="s">
        <v>599</v>
      </c>
      <c r="C354" s="52" t="s">
        <v>928</v>
      </c>
      <c r="D354" s="46" t="s">
        <v>39</v>
      </c>
      <c r="E354" s="50" t="s">
        <v>51</v>
      </c>
      <c r="F354" s="48">
        <f>G354+H354</f>
        <v>0</v>
      </c>
      <c r="G354" s="48">
        <v>0</v>
      </c>
      <c r="H354" s="48">
        <v>0</v>
      </c>
      <c r="I354" s="48">
        <f t="shared" si="111"/>
        <v>0</v>
      </c>
      <c r="J354" s="48">
        <f t="shared" si="112"/>
        <v>0</v>
      </c>
      <c r="K354" s="48">
        <f t="shared" si="113"/>
        <v>0</v>
      </c>
      <c r="L354" s="183" t="b">
        <f t="shared" si="116"/>
        <v>1</v>
      </c>
      <c r="M354" s="183" t="b">
        <f t="shared" si="117"/>
        <v>1</v>
      </c>
      <c r="T354" s="42" t="b">
        <f t="shared" si="103"/>
        <v>1</v>
      </c>
      <c r="U354" s="42" t="b">
        <f t="shared" si="104"/>
        <v>1</v>
      </c>
    </row>
    <row r="355" spans="1:21" ht="105">
      <c r="A355" s="49" t="s">
        <v>936</v>
      </c>
      <c r="B355" s="49" t="s">
        <v>929</v>
      </c>
      <c r="C355" s="49" t="s">
        <v>481</v>
      </c>
      <c r="D355" s="46" t="s">
        <v>838</v>
      </c>
      <c r="E355" s="50" t="s">
        <v>51</v>
      </c>
      <c r="F355" s="48">
        <f aca="true" t="shared" si="125" ref="F355:F367">G355+H355</f>
        <v>17613</v>
      </c>
      <c r="G355" s="48">
        <f>G356</f>
        <v>17613</v>
      </c>
      <c r="H355" s="48">
        <f>H356</f>
        <v>0</v>
      </c>
      <c r="I355" s="48">
        <f t="shared" si="111"/>
        <v>17613</v>
      </c>
      <c r="J355" s="48">
        <f t="shared" si="112"/>
        <v>17613</v>
      </c>
      <c r="K355" s="48">
        <f t="shared" si="113"/>
        <v>0</v>
      </c>
      <c r="L355" s="183" t="b">
        <f t="shared" si="116"/>
        <v>1</v>
      </c>
      <c r="M355" s="183" t="b">
        <f t="shared" si="117"/>
        <v>1</v>
      </c>
      <c r="T355" s="42" t="b">
        <f t="shared" si="103"/>
        <v>1</v>
      </c>
      <c r="U355" s="42" t="b">
        <f t="shared" si="104"/>
        <v>1</v>
      </c>
    </row>
    <row r="356" spans="1:21" ht="60">
      <c r="A356" s="52"/>
      <c r="B356" s="52"/>
      <c r="C356" s="52"/>
      <c r="D356" s="46" t="s">
        <v>39</v>
      </c>
      <c r="E356" s="50" t="s">
        <v>51</v>
      </c>
      <c r="F356" s="48">
        <f>G356+H356</f>
        <v>17613</v>
      </c>
      <c r="G356" s="48">
        <f>G357</f>
        <v>17613</v>
      </c>
      <c r="H356" s="48">
        <f>H357</f>
        <v>0</v>
      </c>
      <c r="I356" s="48">
        <f t="shared" si="111"/>
        <v>17613</v>
      </c>
      <c r="J356" s="48">
        <f t="shared" si="112"/>
        <v>17613</v>
      </c>
      <c r="K356" s="48">
        <f t="shared" si="113"/>
        <v>0</v>
      </c>
      <c r="L356" s="183" t="b">
        <f t="shared" si="116"/>
        <v>1</v>
      </c>
      <c r="M356" s="183" t="b">
        <f t="shared" si="117"/>
        <v>1</v>
      </c>
      <c r="T356" s="42" t="b">
        <f t="shared" si="103"/>
        <v>1</v>
      </c>
      <c r="U356" s="42" t="b">
        <f t="shared" si="104"/>
        <v>1</v>
      </c>
    </row>
    <row r="357" spans="1:21" ht="30">
      <c r="A357" s="58"/>
      <c r="B357" s="58"/>
      <c r="C357" s="58"/>
      <c r="D357" s="46"/>
      <c r="E357" s="47" t="s">
        <v>695</v>
      </c>
      <c r="F357" s="48">
        <f t="shared" si="125"/>
        <v>17613</v>
      </c>
      <c r="G357" s="48">
        <v>17613</v>
      </c>
      <c r="H357" s="48">
        <v>0</v>
      </c>
      <c r="I357" s="48">
        <f t="shared" si="111"/>
        <v>17613</v>
      </c>
      <c r="J357" s="48">
        <f t="shared" si="112"/>
        <v>17613</v>
      </c>
      <c r="K357" s="48">
        <f t="shared" si="113"/>
        <v>0</v>
      </c>
      <c r="L357" s="183" t="b">
        <f t="shared" si="116"/>
        <v>1</v>
      </c>
      <c r="M357" s="183" t="b">
        <f t="shared" si="117"/>
        <v>1</v>
      </c>
      <c r="T357" s="42" t="b">
        <f t="shared" si="103"/>
        <v>1</v>
      </c>
      <c r="U357" s="42" t="b">
        <f t="shared" si="104"/>
        <v>1</v>
      </c>
    </row>
    <row r="358" spans="1:21" ht="75">
      <c r="A358" s="49" t="s">
        <v>943</v>
      </c>
      <c r="B358" s="49" t="s">
        <v>944</v>
      </c>
      <c r="C358" s="49" t="s">
        <v>482</v>
      </c>
      <c r="D358" s="46" t="s">
        <v>838</v>
      </c>
      <c r="E358" s="50" t="s">
        <v>51</v>
      </c>
      <c r="F358" s="48">
        <f t="shared" si="125"/>
        <v>178466.6</v>
      </c>
      <c r="G358" s="48">
        <f>G359</f>
        <v>0</v>
      </c>
      <c r="H358" s="48">
        <f>H359</f>
        <v>178466.6</v>
      </c>
      <c r="I358" s="48">
        <f t="shared" si="111"/>
        <v>178466.6</v>
      </c>
      <c r="J358" s="48">
        <f t="shared" si="112"/>
        <v>0</v>
      </c>
      <c r="K358" s="48">
        <f t="shared" si="113"/>
        <v>178466.6</v>
      </c>
      <c r="L358" s="183" t="b">
        <f t="shared" si="116"/>
        <v>1</v>
      </c>
      <c r="M358" s="183" t="b">
        <f t="shared" si="117"/>
        <v>1</v>
      </c>
      <c r="T358" s="42" t="b">
        <f t="shared" si="103"/>
        <v>1</v>
      </c>
      <c r="U358" s="42" t="b">
        <f t="shared" si="104"/>
        <v>1</v>
      </c>
    </row>
    <row r="359" spans="1:21" ht="60">
      <c r="A359" s="52"/>
      <c r="B359" s="52"/>
      <c r="C359" s="52"/>
      <c r="D359" s="46" t="s">
        <v>39</v>
      </c>
      <c r="E359" s="50" t="s">
        <v>51</v>
      </c>
      <c r="F359" s="48">
        <f>G359+H359</f>
        <v>178466.6</v>
      </c>
      <c r="G359" s="48">
        <f>G360</f>
        <v>0</v>
      </c>
      <c r="H359" s="48">
        <f>H360</f>
        <v>178466.6</v>
      </c>
      <c r="I359" s="48">
        <f t="shared" si="111"/>
        <v>178466.6</v>
      </c>
      <c r="J359" s="48">
        <f t="shared" si="112"/>
        <v>0</v>
      </c>
      <c r="K359" s="48">
        <f t="shared" si="113"/>
        <v>178466.6</v>
      </c>
      <c r="L359" s="183" t="b">
        <f t="shared" si="116"/>
        <v>1</v>
      </c>
      <c r="M359" s="183" t="b">
        <f t="shared" si="117"/>
        <v>1</v>
      </c>
      <c r="T359" s="42" t="b">
        <f t="shared" si="103"/>
        <v>1</v>
      </c>
      <c r="U359" s="42" t="b">
        <f t="shared" si="104"/>
        <v>1</v>
      </c>
    </row>
    <row r="360" spans="1:21" ht="30">
      <c r="A360" s="58"/>
      <c r="B360" s="58"/>
      <c r="C360" s="58"/>
      <c r="D360" s="46"/>
      <c r="E360" s="47" t="s">
        <v>265</v>
      </c>
      <c r="F360" s="48">
        <f t="shared" si="125"/>
        <v>178466.6</v>
      </c>
      <c r="G360" s="48">
        <v>0</v>
      </c>
      <c r="H360" s="48">
        <v>178466.6</v>
      </c>
      <c r="I360" s="48">
        <f t="shared" si="111"/>
        <v>178466.6</v>
      </c>
      <c r="J360" s="48">
        <f t="shared" si="112"/>
        <v>0</v>
      </c>
      <c r="K360" s="48">
        <f t="shared" si="113"/>
        <v>178466.6</v>
      </c>
      <c r="L360" s="183" t="b">
        <f t="shared" si="116"/>
        <v>1</v>
      </c>
      <c r="M360" s="183" t="b">
        <f t="shared" si="117"/>
        <v>1</v>
      </c>
      <c r="T360" s="42" t="b">
        <f t="shared" si="103"/>
        <v>1</v>
      </c>
      <c r="U360" s="42" t="b">
        <f t="shared" si="104"/>
        <v>1</v>
      </c>
    </row>
    <row r="361" spans="1:21" ht="120">
      <c r="A361" s="49" t="s">
        <v>945</v>
      </c>
      <c r="B361" s="49" t="s">
        <v>744</v>
      </c>
      <c r="C361" s="49" t="s">
        <v>482</v>
      </c>
      <c r="D361" s="46" t="s">
        <v>838</v>
      </c>
      <c r="E361" s="50" t="s">
        <v>51</v>
      </c>
      <c r="F361" s="48">
        <f t="shared" si="125"/>
        <v>9816.7</v>
      </c>
      <c r="G361" s="48">
        <f>G362</f>
        <v>0</v>
      </c>
      <c r="H361" s="48">
        <f>H362</f>
        <v>9816.7</v>
      </c>
      <c r="I361" s="48">
        <f t="shared" si="111"/>
        <v>9816.7</v>
      </c>
      <c r="J361" s="48">
        <f t="shared" si="112"/>
        <v>0</v>
      </c>
      <c r="K361" s="48">
        <f t="shared" si="113"/>
        <v>9816.7</v>
      </c>
      <c r="L361" s="183" t="b">
        <f t="shared" si="116"/>
        <v>1</v>
      </c>
      <c r="M361" s="183" t="b">
        <f t="shared" si="117"/>
        <v>1</v>
      </c>
      <c r="T361" s="42" t="b">
        <f t="shared" si="103"/>
        <v>1</v>
      </c>
      <c r="U361" s="42" t="b">
        <f t="shared" si="104"/>
        <v>1</v>
      </c>
    </row>
    <row r="362" spans="1:21" ht="60">
      <c r="A362" s="52"/>
      <c r="B362" s="52"/>
      <c r="C362" s="52"/>
      <c r="D362" s="46" t="s">
        <v>39</v>
      </c>
      <c r="E362" s="50" t="s">
        <v>51</v>
      </c>
      <c r="F362" s="48">
        <f>G362+H362</f>
        <v>9816.7</v>
      </c>
      <c r="G362" s="48">
        <f>G363</f>
        <v>0</v>
      </c>
      <c r="H362" s="48">
        <f>H363</f>
        <v>9816.7</v>
      </c>
      <c r="I362" s="48">
        <f t="shared" si="111"/>
        <v>9816.7</v>
      </c>
      <c r="J362" s="48">
        <f t="shared" si="112"/>
        <v>0</v>
      </c>
      <c r="K362" s="48">
        <f t="shared" si="113"/>
        <v>9816.7</v>
      </c>
      <c r="L362" s="183" t="b">
        <f t="shared" si="116"/>
        <v>1</v>
      </c>
      <c r="M362" s="183" t="b">
        <f t="shared" si="117"/>
        <v>1</v>
      </c>
      <c r="T362" s="42" t="b">
        <f t="shared" si="103"/>
        <v>1</v>
      </c>
      <c r="U362" s="42" t="b">
        <f t="shared" si="104"/>
        <v>1</v>
      </c>
    </row>
    <row r="363" spans="1:21" ht="30">
      <c r="A363" s="58"/>
      <c r="B363" s="58"/>
      <c r="C363" s="58"/>
      <c r="D363" s="46"/>
      <c r="E363" s="47" t="s">
        <v>264</v>
      </c>
      <c r="F363" s="48">
        <f t="shared" si="125"/>
        <v>9816.7</v>
      </c>
      <c r="G363" s="48">
        <v>0</v>
      </c>
      <c r="H363" s="48">
        <v>9816.7</v>
      </c>
      <c r="I363" s="48">
        <f t="shared" si="111"/>
        <v>9816.7</v>
      </c>
      <c r="J363" s="48">
        <f t="shared" si="112"/>
        <v>0</v>
      </c>
      <c r="K363" s="48">
        <f t="shared" si="113"/>
        <v>9816.7</v>
      </c>
      <c r="L363" s="183" t="b">
        <f t="shared" si="116"/>
        <v>1</v>
      </c>
      <c r="M363" s="183" t="b">
        <f t="shared" si="117"/>
        <v>1</v>
      </c>
      <c r="T363" s="42" t="b">
        <f t="shared" si="103"/>
        <v>1</v>
      </c>
      <c r="U363" s="42" t="b">
        <f t="shared" si="104"/>
        <v>1</v>
      </c>
    </row>
    <row r="364" spans="1:21" ht="165">
      <c r="A364" s="49" t="s">
        <v>946</v>
      </c>
      <c r="B364" s="49" t="s">
        <v>139</v>
      </c>
      <c r="C364" s="49" t="s">
        <v>691</v>
      </c>
      <c r="D364" s="46" t="s">
        <v>838</v>
      </c>
      <c r="E364" s="50" t="s">
        <v>51</v>
      </c>
      <c r="F364" s="48">
        <f t="shared" si="125"/>
        <v>500</v>
      </c>
      <c r="G364" s="48">
        <f>G365</f>
        <v>0</v>
      </c>
      <c r="H364" s="48">
        <f>H365</f>
        <v>500</v>
      </c>
      <c r="I364" s="48">
        <f t="shared" si="111"/>
        <v>500</v>
      </c>
      <c r="J364" s="48">
        <f t="shared" si="112"/>
        <v>0</v>
      </c>
      <c r="K364" s="48">
        <f t="shared" si="113"/>
        <v>500</v>
      </c>
      <c r="L364" s="183" t="b">
        <f t="shared" si="116"/>
        <v>1</v>
      </c>
      <c r="M364" s="183" t="b">
        <f t="shared" si="117"/>
        <v>1</v>
      </c>
      <c r="T364" s="42" t="b">
        <f t="shared" si="103"/>
        <v>1</v>
      </c>
      <c r="U364" s="42" t="b">
        <f t="shared" si="104"/>
        <v>1</v>
      </c>
    </row>
    <row r="365" spans="1:21" ht="60">
      <c r="A365" s="52"/>
      <c r="B365" s="52"/>
      <c r="C365" s="52"/>
      <c r="D365" s="46" t="s">
        <v>39</v>
      </c>
      <c r="E365" s="50" t="s">
        <v>51</v>
      </c>
      <c r="F365" s="48">
        <f>SUM(F366:F367)</f>
        <v>500</v>
      </c>
      <c r="G365" s="48">
        <f>SUM(G366:G367)</f>
        <v>0</v>
      </c>
      <c r="H365" s="48">
        <f>SUM(H366:H367)</f>
        <v>500</v>
      </c>
      <c r="I365" s="48">
        <f t="shared" si="111"/>
        <v>500</v>
      </c>
      <c r="J365" s="48">
        <f t="shared" si="112"/>
        <v>0</v>
      </c>
      <c r="K365" s="48">
        <f t="shared" si="113"/>
        <v>500</v>
      </c>
      <c r="L365" s="183" t="b">
        <f t="shared" si="116"/>
        <v>1</v>
      </c>
      <c r="M365" s="183" t="b">
        <f t="shared" si="117"/>
        <v>1</v>
      </c>
      <c r="T365" s="42" t="b">
        <f t="shared" si="103"/>
        <v>1</v>
      </c>
      <c r="U365" s="42" t="b">
        <f t="shared" si="104"/>
        <v>1</v>
      </c>
    </row>
    <row r="366" spans="1:21" ht="30">
      <c r="A366" s="52"/>
      <c r="B366" s="52"/>
      <c r="C366" s="52"/>
      <c r="D366" s="46"/>
      <c r="E366" s="47" t="s">
        <v>460</v>
      </c>
      <c r="F366" s="48">
        <f>G366+H366</f>
        <v>0</v>
      </c>
      <c r="G366" s="48">
        <v>0</v>
      </c>
      <c r="H366" s="48">
        <v>0</v>
      </c>
      <c r="I366" s="48">
        <f t="shared" si="111"/>
        <v>0</v>
      </c>
      <c r="J366" s="48">
        <f t="shared" si="112"/>
        <v>0</v>
      </c>
      <c r="K366" s="48">
        <f t="shared" si="113"/>
        <v>0</v>
      </c>
      <c r="L366" s="183" t="b">
        <f t="shared" si="116"/>
        <v>1</v>
      </c>
      <c r="M366" s="183" t="b">
        <f t="shared" si="117"/>
        <v>1</v>
      </c>
      <c r="T366" s="42" t="b">
        <f t="shared" si="103"/>
        <v>1</v>
      </c>
      <c r="U366" s="42" t="b">
        <f t="shared" si="104"/>
        <v>1</v>
      </c>
    </row>
    <row r="367" spans="1:21" ht="30">
      <c r="A367" s="58"/>
      <c r="B367" s="58"/>
      <c r="C367" s="58"/>
      <c r="D367" s="46"/>
      <c r="E367" s="47" t="s">
        <v>17</v>
      </c>
      <c r="F367" s="48">
        <f t="shared" si="125"/>
        <v>500</v>
      </c>
      <c r="G367" s="48">
        <v>0</v>
      </c>
      <c r="H367" s="48">
        <v>500</v>
      </c>
      <c r="I367" s="48">
        <f t="shared" si="111"/>
        <v>500</v>
      </c>
      <c r="J367" s="48">
        <f t="shared" si="112"/>
        <v>0</v>
      </c>
      <c r="K367" s="48">
        <f t="shared" si="113"/>
        <v>500</v>
      </c>
      <c r="L367" s="183" t="b">
        <f t="shared" si="116"/>
        <v>1</v>
      </c>
      <c r="M367" s="183" t="b">
        <f t="shared" si="117"/>
        <v>1</v>
      </c>
      <c r="T367" s="42" t="b">
        <f t="shared" si="103"/>
        <v>1</v>
      </c>
      <c r="U367" s="42" t="b">
        <f t="shared" si="104"/>
        <v>1</v>
      </c>
    </row>
    <row r="368" spans="1:21" ht="45">
      <c r="A368" s="52" t="s">
        <v>448</v>
      </c>
      <c r="B368" s="311" t="s">
        <v>47</v>
      </c>
      <c r="C368" s="311" t="s">
        <v>587</v>
      </c>
      <c r="D368" s="46" t="s">
        <v>838</v>
      </c>
      <c r="E368" s="50" t="s">
        <v>51</v>
      </c>
      <c r="F368" s="48">
        <f>F369</f>
        <v>18900</v>
      </c>
      <c r="G368" s="48">
        <f>G369</f>
        <v>0</v>
      </c>
      <c r="H368" s="48">
        <f>H369</f>
        <v>18900</v>
      </c>
      <c r="I368" s="48">
        <f t="shared" si="111"/>
        <v>18900</v>
      </c>
      <c r="J368" s="48">
        <f t="shared" si="112"/>
        <v>0</v>
      </c>
      <c r="K368" s="48">
        <f t="shared" si="113"/>
        <v>18900</v>
      </c>
      <c r="L368" s="183" t="b">
        <f t="shared" si="116"/>
        <v>1</v>
      </c>
      <c r="M368" s="183" t="b">
        <f t="shared" si="117"/>
        <v>1</v>
      </c>
      <c r="T368" s="42" t="b">
        <f aca="true" t="shared" si="126" ref="T368:T432">G368+H368=F368</f>
        <v>1</v>
      </c>
      <c r="U368" s="42" t="b">
        <f aca="true" t="shared" si="127" ref="U368:U432">J368+K368=I368</f>
        <v>1</v>
      </c>
    </row>
    <row r="369" spans="1:21" ht="60">
      <c r="A369" s="52"/>
      <c r="B369" s="312"/>
      <c r="C369" s="312"/>
      <c r="D369" s="46" t="s">
        <v>39</v>
      </c>
      <c r="E369" s="50" t="s">
        <v>51</v>
      </c>
      <c r="F369" s="48">
        <f>SUM(F370:F371)</f>
        <v>18900</v>
      </c>
      <c r="G369" s="48">
        <f>SUM(G370:G371)</f>
        <v>0</v>
      </c>
      <c r="H369" s="48">
        <f>SUM(H370:H371)</f>
        <v>18900</v>
      </c>
      <c r="I369" s="48">
        <f t="shared" si="111"/>
        <v>18900</v>
      </c>
      <c r="J369" s="48">
        <f t="shared" si="112"/>
        <v>0</v>
      </c>
      <c r="K369" s="48">
        <f t="shared" si="113"/>
        <v>18900</v>
      </c>
      <c r="L369" s="183" t="b">
        <f t="shared" si="116"/>
        <v>1</v>
      </c>
      <c r="M369" s="183" t="b">
        <f t="shared" si="117"/>
        <v>1</v>
      </c>
      <c r="N369" s="43" t="b">
        <f aca="true" t="shared" si="128" ref="N369:S369">F370+F371=F369</f>
        <v>1</v>
      </c>
      <c r="O369" s="43" t="b">
        <f t="shared" si="128"/>
        <v>1</v>
      </c>
      <c r="P369" s="43" t="b">
        <f t="shared" si="128"/>
        <v>1</v>
      </c>
      <c r="Q369" s="43" t="b">
        <f t="shared" si="128"/>
        <v>1</v>
      </c>
      <c r="R369" s="43" t="b">
        <f t="shared" si="128"/>
        <v>1</v>
      </c>
      <c r="S369" s="43" t="b">
        <f t="shared" si="128"/>
        <v>1</v>
      </c>
      <c r="T369" s="42" t="b">
        <f t="shared" si="126"/>
        <v>1</v>
      </c>
      <c r="U369" s="42" t="b">
        <f t="shared" si="127"/>
        <v>1</v>
      </c>
    </row>
    <row r="370" spans="1:21" ht="30">
      <c r="A370" s="52"/>
      <c r="B370" s="52"/>
      <c r="C370" s="312"/>
      <c r="D370" s="46"/>
      <c r="E370" s="50" t="s">
        <v>458</v>
      </c>
      <c r="F370" s="48">
        <f>G370+H370</f>
        <v>3500</v>
      </c>
      <c r="G370" s="48">
        <v>0</v>
      </c>
      <c r="H370" s="48">
        <v>3500</v>
      </c>
      <c r="I370" s="48">
        <f t="shared" si="111"/>
        <v>3500</v>
      </c>
      <c r="J370" s="48">
        <f t="shared" si="112"/>
        <v>0</v>
      </c>
      <c r="K370" s="48">
        <f t="shared" si="113"/>
        <v>3500</v>
      </c>
      <c r="L370" s="183" t="b">
        <f t="shared" si="116"/>
        <v>1</v>
      </c>
      <c r="M370" s="183" t="b">
        <f t="shared" si="117"/>
        <v>1</v>
      </c>
      <c r="T370" s="42" t="b">
        <f t="shared" si="126"/>
        <v>1</v>
      </c>
      <c r="U370" s="42" t="b">
        <f t="shared" si="127"/>
        <v>1</v>
      </c>
    </row>
    <row r="371" spans="1:21" ht="30">
      <c r="A371" s="58"/>
      <c r="B371" s="58"/>
      <c r="C371" s="58"/>
      <c r="D371" s="46"/>
      <c r="E371" s="47" t="s">
        <v>449</v>
      </c>
      <c r="F371" s="48">
        <f>G371+H371</f>
        <v>15400</v>
      </c>
      <c r="G371" s="48">
        <v>0</v>
      </c>
      <c r="H371" s="48">
        <v>15400</v>
      </c>
      <c r="I371" s="48">
        <f t="shared" si="111"/>
        <v>15400</v>
      </c>
      <c r="J371" s="48">
        <f t="shared" si="112"/>
        <v>0</v>
      </c>
      <c r="K371" s="48">
        <f t="shared" si="113"/>
        <v>15400</v>
      </c>
      <c r="L371" s="183" t="b">
        <f t="shared" si="116"/>
        <v>1</v>
      </c>
      <c r="M371" s="183" t="b">
        <f t="shared" si="117"/>
        <v>1</v>
      </c>
      <c r="T371" s="42" t="b">
        <f t="shared" si="126"/>
        <v>1</v>
      </c>
      <c r="U371" s="42" t="b">
        <f t="shared" si="127"/>
        <v>1</v>
      </c>
    </row>
    <row r="372" spans="1:21" ht="30">
      <c r="A372" s="52" t="s">
        <v>230</v>
      </c>
      <c r="B372" s="311" t="s">
        <v>233</v>
      </c>
      <c r="C372" s="49" t="s">
        <v>482</v>
      </c>
      <c r="D372" s="46" t="s">
        <v>838</v>
      </c>
      <c r="E372" s="50" t="s">
        <v>51</v>
      </c>
      <c r="F372" s="48">
        <f aca="true" t="shared" si="129" ref="F372:H373">F373</f>
        <v>620718.3</v>
      </c>
      <c r="G372" s="48">
        <f t="shared" si="129"/>
        <v>0</v>
      </c>
      <c r="H372" s="48">
        <f t="shared" si="129"/>
        <v>620718.3</v>
      </c>
      <c r="I372" s="48">
        <f t="shared" si="111"/>
        <v>620718.3</v>
      </c>
      <c r="J372" s="48">
        <f t="shared" si="112"/>
        <v>0</v>
      </c>
      <c r="K372" s="48">
        <f t="shared" si="113"/>
        <v>620718.3</v>
      </c>
      <c r="L372" s="183" t="b">
        <f t="shared" si="116"/>
        <v>1</v>
      </c>
      <c r="M372" s="183" t="b">
        <f t="shared" si="117"/>
        <v>1</v>
      </c>
      <c r="T372" s="42" t="b">
        <f t="shared" si="126"/>
        <v>1</v>
      </c>
      <c r="U372" s="42" t="b">
        <f t="shared" si="127"/>
        <v>1</v>
      </c>
    </row>
    <row r="373" spans="1:21" ht="60">
      <c r="A373" s="52"/>
      <c r="B373" s="312"/>
      <c r="C373" s="52"/>
      <c r="D373" s="46" t="s">
        <v>39</v>
      </c>
      <c r="E373" s="50" t="s">
        <v>51</v>
      </c>
      <c r="F373" s="48">
        <f t="shared" si="129"/>
        <v>620718.3</v>
      </c>
      <c r="G373" s="48">
        <f t="shared" si="129"/>
        <v>0</v>
      </c>
      <c r="H373" s="48">
        <f t="shared" si="129"/>
        <v>620718.3</v>
      </c>
      <c r="I373" s="48">
        <f t="shared" si="111"/>
        <v>620718.3</v>
      </c>
      <c r="J373" s="48">
        <f t="shared" si="112"/>
        <v>0</v>
      </c>
      <c r="K373" s="48">
        <f t="shared" si="113"/>
        <v>620718.3</v>
      </c>
      <c r="L373" s="183" t="b">
        <f t="shared" si="116"/>
        <v>1</v>
      </c>
      <c r="M373" s="183" t="b">
        <f t="shared" si="117"/>
        <v>1</v>
      </c>
      <c r="T373" s="42" t="b">
        <f t="shared" si="126"/>
        <v>1</v>
      </c>
      <c r="U373" s="42" t="b">
        <f t="shared" si="127"/>
        <v>1</v>
      </c>
    </row>
    <row r="374" spans="1:21" ht="30">
      <c r="A374" s="58"/>
      <c r="B374" s="313"/>
      <c r="C374" s="58"/>
      <c r="D374" s="46"/>
      <c r="E374" s="47" t="s">
        <v>387</v>
      </c>
      <c r="F374" s="48">
        <f>G374+H374</f>
        <v>620718.3</v>
      </c>
      <c r="G374" s="48">
        <v>0</v>
      </c>
      <c r="H374" s="48">
        <v>620718.3</v>
      </c>
      <c r="I374" s="48">
        <f t="shared" si="111"/>
        <v>620718.3</v>
      </c>
      <c r="J374" s="48">
        <f t="shared" si="112"/>
        <v>0</v>
      </c>
      <c r="K374" s="48">
        <f t="shared" si="113"/>
        <v>620718.3</v>
      </c>
      <c r="L374" s="183" t="b">
        <f t="shared" si="116"/>
        <v>1</v>
      </c>
      <c r="M374" s="183" t="b">
        <f t="shared" si="117"/>
        <v>1</v>
      </c>
      <c r="T374" s="42" t="b">
        <f t="shared" si="126"/>
        <v>1</v>
      </c>
      <c r="U374" s="42" t="b">
        <f t="shared" si="127"/>
        <v>1</v>
      </c>
    </row>
    <row r="375" spans="1:21" ht="315">
      <c r="A375" s="52" t="s">
        <v>231</v>
      </c>
      <c r="B375" s="52" t="s">
        <v>46</v>
      </c>
      <c r="C375" s="52" t="s">
        <v>643</v>
      </c>
      <c r="D375" s="46" t="s">
        <v>838</v>
      </c>
      <c r="E375" s="50" t="s">
        <v>51</v>
      </c>
      <c r="F375" s="48">
        <f aca="true" t="shared" si="130" ref="F375:H376">F376</f>
        <v>83956</v>
      </c>
      <c r="G375" s="48">
        <f t="shared" si="130"/>
        <v>0</v>
      </c>
      <c r="H375" s="48">
        <f t="shared" si="130"/>
        <v>83956</v>
      </c>
      <c r="I375" s="48">
        <f t="shared" si="111"/>
        <v>83956</v>
      </c>
      <c r="J375" s="48">
        <f t="shared" si="112"/>
        <v>0</v>
      </c>
      <c r="K375" s="48">
        <f t="shared" si="113"/>
        <v>83956</v>
      </c>
      <c r="L375" s="183" t="b">
        <f t="shared" si="116"/>
        <v>1</v>
      </c>
      <c r="M375" s="183" t="b">
        <f t="shared" si="117"/>
        <v>1</v>
      </c>
      <c r="T375" s="42" t="b">
        <f t="shared" si="126"/>
        <v>1</v>
      </c>
      <c r="U375" s="42" t="b">
        <f t="shared" si="127"/>
        <v>1</v>
      </c>
    </row>
    <row r="376" spans="1:21" ht="60">
      <c r="A376" s="52"/>
      <c r="B376" s="52"/>
      <c r="C376" s="52"/>
      <c r="D376" s="46" t="s">
        <v>39</v>
      </c>
      <c r="E376" s="50" t="s">
        <v>51</v>
      </c>
      <c r="F376" s="48">
        <f t="shared" si="130"/>
        <v>83956</v>
      </c>
      <c r="G376" s="48">
        <f t="shared" si="130"/>
        <v>0</v>
      </c>
      <c r="H376" s="48">
        <f t="shared" si="130"/>
        <v>83956</v>
      </c>
      <c r="I376" s="48">
        <f t="shared" si="111"/>
        <v>83956</v>
      </c>
      <c r="J376" s="48">
        <f t="shared" si="112"/>
        <v>0</v>
      </c>
      <c r="K376" s="48">
        <f t="shared" si="113"/>
        <v>83956</v>
      </c>
      <c r="L376" s="183" t="b">
        <f t="shared" si="116"/>
        <v>1</v>
      </c>
      <c r="M376" s="183" t="b">
        <f t="shared" si="117"/>
        <v>1</v>
      </c>
      <c r="T376" s="42" t="b">
        <f t="shared" si="126"/>
        <v>1</v>
      </c>
      <c r="U376" s="42" t="b">
        <f t="shared" si="127"/>
        <v>1</v>
      </c>
    </row>
    <row r="377" spans="1:21" ht="30">
      <c r="A377" s="52"/>
      <c r="B377" s="52"/>
      <c r="C377" s="58"/>
      <c r="D377" s="46"/>
      <c r="E377" s="47" t="s">
        <v>386</v>
      </c>
      <c r="F377" s="48">
        <f>G377+H377</f>
        <v>83956</v>
      </c>
      <c r="G377" s="48">
        <v>0</v>
      </c>
      <c r="H377" s="48">
        <v>83956</v>
      </c>
      <c r="I377" s="48">
        <f t="shared" si="111"/>
        <v>83956</v>
      </c>
      <c r="J377" s="48">
        <f t="shared" si="112"/>
        <v>0</v>
      </c>
      <c r="K377" s="48">
        <f t="shared" si="113"/>
        <v>83956</v>
      </c>
      <c r="L377" s="183" t="b">
        <f t="shared" si="116"/>
        <v>1</v>
      </c>
      <c r="M377" s="183" t="b">
        <f t="shared" si="117"/>
        <v>1</v>
      </c>
      <c r="T377" s="42" t="b">
        <f t="shared" si="126"/>
        <v>1</v>
      </c>
      <c r="U377" s="42" t="b">
        <f t="shared" si="127"/>
        <v>1</v>
      </c>
    </row>
    <row r="378" spans="1:21" ht="210">
      <c r="A378" s="311" t="s">
        <v>920</v>
      </c>
      <c r="B378" s="311" t="s">
        <v>921</v>
      </c>
      <c r="C378" s="52" t="s">
        <v>425</v>
      </c>
      <c r="D378" s="46" t="s">
        <v>838</v>
      </c>
      <c r="E378" s="50" t="s">
        <v>51</v>
      </c>
      <c r="F378" s="48">
        <f aca="true" t="shared" si="131" ref="F378:K378">F379</f>
        <v>2000</v>
      </c>
      <c r="G378" s="48">
        <f t="shared" si="131"/>
        <v>0</v>
      </c>
      <c r="H378" s="48">
        <f t="shared" si="131"/>
        <v>2000</v>
      </c>
      <c r="I378" s="48">
        <f t="shared" si="131"/>
        <v>2000</v>
      </c>
      <c r="J378" s="48">
        <f t="shared" si="131"/>
        <v>0</v>
      </c>
      <c r="K378" s="48">
        <f t="shared" si="131"/>
        <v>2000</v>
      </c>
      <c r="L378" s="183" t="b">
        <f t="shared" si="116"/>
        <v>1</v>
      </c>
      <c r="M378" s="183" t="b">
        <f t="shared" si="117"/>
        <v>1</v>
      </c>
      <c r="T378" s="42" t="b">
        <f t="shared" si="126"/>
        <v>1</v>
      </c>
      <c r="U378" s="42" t="b">
        <f t="shared" si="127"/>
        <v>1</v>
      </c>
    </row>
    <row r="379" spans="1:21" ht="60">
      <c r="A379" s="290"/>
      <c r="B379" s="290"/>
      <c r="C379" s="52"/>
      <c r="D379" s="222" t="s">
        <v>39</v>
      </c>
      <c r="E379" s="50" t="s">
        <v>51</v>
      </c>
      <c r="F379" s="48">
        <f>F380+F381</f>
        <v>2000</v>
      </c>
      <c r="G379" s="48">
        <f>G380+G381</f>
        <v>0</v>
      </c>
      <c r="H379" s="48">
        <f>H380+H381</f>
        <v>2000</v>
      </c>
      <c r="I379" s="48">
        <f>F379</f>
        <v>2000</v>
      </c>
      <c r="J379" s="48">
        <f>G379</f>
        <v>0</v>
      </c>
      <c r="K379" s="48">
        <f>H379</f>
        <v>2000</v>
      </c>
      <c r="L379" s="183"/>
      <c r="M379" s="183" t="b">
        <f t="shared" si="117"/>
        <v>1</v>
      </c>
      <c r="U379" s="42" t="b">
        <f t="shared" si="127"/>
        <v>1</v>
      </c>
    </row>
    <row r="380" spans="1:21" ht="30">
      <c r="A380" s="312"/>
      <c r="B380" s="312"/>
      <c r="C380" s="52"/>
      <c r="E380" s="223" t="s">
        <v>565</v>
      </c>
      <c r="F380" s="48">
        <f>G380+H380</f>
        <v>1000</v>
      </c>
      <c r="G380" s="48">
        <v>0</v>
      </c>
      <c r="H380" s="48">
        <v>1000</v>
      </c>
      <c r="I380" s="48">
        <f>J380+K380</f>
        <v>1000</v>
      </c>
      <c r="J380" s="48">
        <v>0</v>
      </c>
      <c r="K380" s="48">
        <v>1000</v>
      </c>
      <c r="L380" s="183" t="b">
        <f t="shared" si="116"/>
        <v>1</v>
      </c>
      <c r="M380" s="183" t="b">
        <f t="shared" si="117"/>
        <v>1</v>
      </c>
      <c r="T380" s="42" t="b">
        <f t="shared" si="126"/>
        <v>1</v>
      </c>
      <c r="U380" s="42" t="b">
        <f t="shared" si="127"/>
        <v>1</v>
      </c>
    </row>
    <row r="381" spans="1:21" ht="30">
      <c r="A381" s="313"/>
      <c r="B381" s="313"/>
      <c r="C381" s="52"/>
      <c r="D381" s="192"/>
      <c r="E381" s="223" t="s">
        <v>566</v>
      </c>
      <c r="F381" s="48">
        <f>G381+H381</f>
        <v>1000</v>
      </c>
      <c r="G381" s="48">
        <v>0</v>
      </c>
      <c r="H381" s="48">
        <v>1000</v>
      </c>
      <c r="I381" s="48">
        <f>J381+K381</f>
        <v>1000</v>
      </c>
      <c r="J381" s="48">
        <v>0</v>
      </c>
      <c r="K381" s="48">
        <v>1000</v>
      </c>
      <c r="L381" s="183" t="b">
        <f t="shared" si="116"/>
        <v>1</v>
      </c>
      <c r="M381" s="183" t="b">
        <f t="shared" si="117"/>
        <v>1</v>
      </c>
      <c r="T381" s="42" t="b">
        <f t="shared" si="126"/>
        <v>1</v>
      </c>
      <c r="U381" s="42" t="b">
        <f t="shared" si="127"/>
        <v>1</v>
      </c>
    </row>
    <row r="382" spans="1:21" ht="60">
      <c r="A382" s="49" t="s">
        <v>140</v>
      </c>
      <c r="B382" s="49" t="s">
        <v>683</v>
      </c>
      <c r="C382" s="311" t="s">
        <v>629</v>
      </c>
      <c r="D382" s="46" t="s">
        <v>838</v>
      </c>
      <c r="E382" s="50" t="s">
        <v>51</v>
      </c>
      <c r="F382" s="48">
        <f>F383+F395</f>
        <v>89380.7</v>
      </c>
      <c r="G382" s="48">
        <f>G383+G395</f>
        <v>29386</v>
      </c>
      <c r="H382" s="48">
        <f>H383+H395</f>
        <v>59994.7</v>
      </c>
      <c r="I382" s="48">
        <f t="shared" si="111"/>
        <v>89380.7</v>
      </c>
      <c r="J382" s="48">
        <f t="shared" si="112"/>
        <v>29386</v>
      </c>
      <c r="K382" s="48">
        <f t="shared" si="113"/>
        <v>59994.7</v>
      </c>
      <c r="L382" s="183" t="b">
        <f t="shared" si="116"/>
        <v>1</v>
      </c>
      <c r="M382" s="183" t="b">
        <f t="shared" si="117"/>
        <v>1</v>
      </c>
      <c r="N382" s="43" t="b">
        <f aca="true" t="shared" si="132" ref="N382:S382">F383+F395=F382</f>
        <v>1</v>
      </c>
      <c r="O382" s="43" t="b">
        <f t="shared" si="132"/>
        <v>1</v>
      </c>
      <c r="P382" s="43" t="b">
        <f t="shared" si="132"/>
        <v>1</v>
      </c>
      <c r="Q382" s="43" t="b">
        <f t="shared" si="132"/>
        <v>1</v>
      </c>
      <c r="R382" s="43" t="b">
        <f t="shared" si="132"/>
        <v>1</v>
      </c>
      <c r="S382" s="43" t="b">
        <f t="shared" si="132"/>
        <v>1</v>
      </c>
      <c r="T382" s="42" t="b">
        <f t="shared" si="126"/>
        <v>1</v>
      </c>
      <c r="U382" s="42" t="b">
        <f t="shared" si="127"/>
        <v>1</v>
      </c>
    </row>
    <row r="383" spans="1:21" ht="60">
      <c r="A383" s="52"/>
      <c r="B383" s="52"/>
      <c r="C383" s="312"/>
      <c r="D383" s="46" t="s">
        <v>39</v>
      </c>
      <c r="E383" s="50" t="s">
        <v>51</v>
      </c>
      <c r="F383" s="48">
        <f>SUM(F384:F394)</f>
        <v>44629.7</v>
      </c>
      <c r="G383" s="48">
        <f>SUM(G384:G394)</f>
        <v>29386</v>
      </c>
      <c r="H383" s="48">
        <f>SUM(H384:H394)</f>
        <v>15243.7</v>
      </c>
      <c r="I383" s="48">
        <f t="shared" si="111"/>
        <v>44629.7</v>
      </c>
      <c r="J383" s="48">
        <f t="shared" si="112"/>
        <v>29386</v>
      </c>
      <c r="K383" s="48">
        <f t="shared" si="113"/>
        <v>15243.7</v>
      </c>
      <c r="L383" s="183" t="b">
        <f t="shared" si="116"/>
        <v>1</v>
      </c>
      <c r="M383" s="183" t="b">
        <f t="shared" si="117"/>
        <v>1</v>
      </c>
      <c r="N383" s="104" t="b">
        <f aca="true" t="shared" si="133" ref="N383:S383">SUM(F384:F394)=F383</f>
        <v>1</v>
      </c>
      <c r="O383" s="104" t="b">
        <f t="shared" si="133"/>
        <v>1</v>
      </c>
      <c r="P383" s="104" t="b">
        <f t="shared" si="133"/>
        <v>1</v>
      </c>
      <c r="Q383" s="104" t="b">
        <f t="shared" si="133"/>
        <v>1</v>
      </c>
      <c r="R383" s="104" t="b">
        <f t="shared" si="133"/>
        <v>1</v>
      </c>
      <c r="S383" s="104" t="b">
        <f t="shared" si="133"/>
        <v>1</v>
      </c>
      <c r="T383" s="42" t="b">
        <f t="shared" si="126"/>
        <v>1</v>
      </c>
      <c r="U383" s="42" t="b">
        <f t="shared" si="127"/>
        <v>1</v>
      </c>
    </row>
    <row r="384" spans="1:21" ht="30">
      <c r="A384" s="52"/>
      <c r="B384" s="56"/>
      <c r="C384" s="52"/>
      <c r="D384" s="46"/>
      <c r="E384" s="47" t="s">
        <v>826</v>
      </c>
      <c r="F384" s="48">
        <f aca="true" t="shared" si="134" ref="F384:H387">F399</f>
        <v>600</v>
      </c>
      <c r="G384" s="48">
        <f t="shared" si="134"/>
        <v>0</v>
      </c>
      <c r="H384" s="48">
        <f t="shared" si="134"/>
        <v>600</v>
      </c>
      <c r="I384" s="48">
        <f t="shared" si="111"/>
        <v>600</v>
      </c>
      <c r="J384" s="48">
        <f t="shared" si="112"/>
        <v>0</v>
      </c>
      <c r="K384" s="48">
        <f t="shared" si="113"/>
        <v>600</v>
      </c>
      <c r="L384" s="183" t="b">
        <f t="shared" si="116"/>
        <v>1</v>
      </c>
      <c r="M384" s="183" t="b">
        <f t="shared" si="117"/>
        <v>1</v>
      </c>
      <c r="T384" s="42" t="b">
        <f t="shared" si="126"/>
        <v>1</v>
      </c>
      <c r="U384" s="42" t="b">
        <f t="shared" si="127"/>
        <v>1</v>
      </c>
    </row>
    <row r="385" spans="1:21" ht="30">
      <c r="A385" s="52"/>
      <c r="B385" s="56"/>
      <c r="C385" s="52"/>
      <c r="D385" s="46"/>
      <c r="E385" s="47" t="s">
        <v>385</v>
      </c>
      <c r="F385" s="48">
        <f t="shared" si="134"/>
        <v>0</v>
      </c>
      <c r="G385" s="48">
        <f t="shared" si="134"/>
        <v>0</v>
      </c>
      <c r="H385" s="48">
        <f t="shared" si="134"/>
        <v>0</v>
      </c>
      <c r="I385" s="48">
        <f>F385</f>
        <v>0</v>
      </c>
      <c r="J385" s="48">
        <f>G385</f>
        <v>0</v>
      </c>
      <c r="K385" s="48">
        <f>H385</f>
        <v>0</v>
      </c>
      <c r="L385" s="183" t="b">
        <f t="shared" si="116"/>
        <v>1</v>
      </c>
      <c r="M385" s="183" t="b">
        <f t="shared" si="117"/>
        <v>1</v>
      </c>
      <c r="T385" s="42" t="b">
        <f t="shared" si="126"/>
        <v>1</v>
      </c>
      <c r="U385" s="42" t="b">
        <f t="shared" si="127"/>
        <v>1</v>
      </c>
    </row>
    <row r="386" spans="1:21" ht="30">
      <c r="A386" s="52"/>
      <c r="B386" s="56"/>
      <c r="C386" s="52"/>
      <c r="D386" s="46"/>
      <c r="E386" s="47" t="s">
        <v>457</v>
      </c>
      <c r="F386" s="48">
        <f t="shared" si="134"/>
        <v>0</v>
      </c>
      <c r="G386" s="48">
        <f t="shared" si="134"/>
        <v>0</v>
      </c>
      <c r="H386" s="48">
        <f t="shared" si="134"/>
        <v>0</v>
      </c>
      <c r="I386" s="48">
        <f t="shared" si="111"/>
        <v>0</v>
      </c>
      <c r="J386" s="48">
        <f t="shared" si="112"/>
        <v>0</v>
      </c>
      <c r="K386" s="48">
        <f t="shared" si="113"/>
        <v>0</v>
      </c>
      <c r="L386" s="183" t="b">
        <f t="shared" si="116"/>
        <v>1</v>
      </c>
      <c r="M386" s="183" t="b">
        <f t="shared" si="117"/>
        <v>1</v>
      </c>
      <c r="T386" s="42" t="b">
        <f t="shared" si="126"/>
        <v>1</v>
      </c>
      <c r="U386" s="42" t="b">
        <f t="shared" si="127"/>
        <v>1</v>
      </c>
    </row>
    <row r="387" spans="1:21" ht="30">
      <c r="A387" s="52"/>
      <c r="B387" s="56"/>
      <c r="C387" s="52"/>
      <c r="D387" s="46"/>
      <c r="E387" s="47" t="s">
        <v>384</v>
      </c>
      <c r="F387" s="48">
        <f t="shared" si="134"/>
        <v>5000</v>
      </c>
      <c r="G387" s="48">
        <f t="shared" si="134"/>
        <v>0</v>
      </c>
      <c r="H387" s="48">
        <f t="shared" si="134"/>
        <v>5000</v>
      </c>
      <c r="I387" s="48">
        <f>F387</f>
        <v>5000</v>
      </c>
      <c r="J387" s="48">
        <f>G387</f>
        <v>0</v>
      </c>
      <c r="K387" s="48">
        <f>H387</f>
        <v>5000</v>
      </c>
      <c r="L387" s="183" t="b">
        <f t="shared" si="116"/>
        <v>1</v>
      </c>
      <c r="M387" s="183" t="b">
        <f t="shared" si="117"/>
        <v>1</v>
      </c>
      <c r="T387" s="42" t="b">
        <f t="shared" si="126"/>
        <v>1</v>
      </c>
      <c r="U387" s="42" t="b">
        <f t="shared" si="127"/>
        <v>1</v>
      </c>
    </row>
    <row r="388" spans="1:21" ht="30">
      <c r="A388" s="52"/>
      <c r="B388" s="56"/>
      <c r="C388" s="52"/>
      <c r="D388" s="46"/>
      <c r="E388" s="47" t="s">
        <v>584</v>
      </c>
      <c r="F388" s="48">
        <f>F415</f>
        <v>1300</v>
      </c>
      <c r="G388" s="48">
        <f>G415</f>
        <v>0</v>
      </c>
      <c r="H388" s="48">
        <f>H415</f>
        <v>1300</v>
      </c>
      <c r="I388" s="48">
        <f t="shared" si="111"/>
        <v>1300</v>
      </c>
      <c r="J388" s="48">
        <f t="shared" si="112"/>
        <v>0</v>
      </c>
      <c r="K388" s="48">
        <f t="shared" si="113"/>
        <v>1300</v>
      </c>
      <c r="L388" s="183" t="b">
        <f t="shared" si="116"/>
        <v>1</v>
      </c>
      <c r="M388" s="183" t="b">
        <f t="shared" si="117"/>
        <v>1</v>
      </c>
      <c r="T388" s="42" t="b">
        <f t="shared" si="126"/>
        <v>1</v>
      </c>
      <c r="U388" s="42" t="b">
        <f t="shared" si="127"/>
        <v>1</v>
      </c>
    </row>
    <row r="389" spans="1:21" ht="30">
      <c r="A389" s="52"/>
      <c r="B389" s="52"/>
      <c r="C389" s="52"/>
      <c r="D389" s="46"/>
      <c r="E389" s="47" t="s">
        <v>581</v>
      </c>
      <c r="F389" s="48">
        <f>F432</f>
        <v>2633.9</v>
      </c>
      <c r="G389" s="48">
        <f>G432</f>
        <v>0</v>
      </c>
      <c r="H389" s="48">
        <f>H432</f>
        <v>2633.9</v>
      </c>
      <c r="I389" s="48">
        <f t="shared" si="111"/>
        <v>2633.9</v>
      </c>
      <c r="J389" s="48">
        <f t="shared" si="112"/>
        <v>0</v>
      </c>
      <c r="K389" s="48">
        <f t="shared" si="113"/>
        <v>2633.9</v>
      </c>
      <c r="L389" s="183" t="b">
        <f t="shared" si="116"/>
        <v>1</v>
      </c>
      <c r="M389" s="183" t="b">
        <f t="shared" si="117"/>
        <v>1</v>
      </c>
      <c r="T389" s="42" t="b">
        <f t="shared" si="126"/>
        <v>1</v>
      </c>
      <c r="U389" s="42" t="b">
        <f t="shared" si="127"/>
        <v>1</v>
      </c>
    </row>
    <row r="390" spans="1:21" ht="30">
      <c r="A390" s="56"/>
      <c r="B390" s="52"/>
      <c r="C390" s="52"/>
      <c r="D390" s="46"/>
      <c r="E390" s="47" t="s">
        <v>590</v>
      </c>
      <c r="F390" s="48">
        <f>F453</f>
        <v>510</v>
      </c>
      <c r="G390" s="48">
        <f>G453</f>
        <v>0</v>
      </c>
      <c r="H390" s="48">
        <f>H453</f>
        <v>510</v>
      </c>
      <c r="I390" s="48">
        <f t="shared" si="111"/>
        <v>510</v>
      </c>
      <c r="J390" s="48">
        <f t="shared" si="112"/>
        <v>0</v>
      </c>
      <c r="K390" s="48">
        <f t="shared" si="113"/>
        <v>510</v>
      </c>
      <c r="L390" s="183" t="b">
        <f t="shared" si="116"/>
        <v>1</v>
      </c>
      <c r="M390" s="183" t="b">
        <f t="shared" si="117"/>
        <v>1</v>
      </c>
      <c r="T390" s="42" t="b">
        <f t="shared" si="126"/>
        <v>1</v>
      </c>
      <c r="U390" s="42" t="b">
        <f t="shared" si="127"/>
        <v>1</v>
      </c>
    </row>
    <row r="391" spans="1:21" ht="30">
      <c r="A391" s="56"/>
      <c r="B391" s="52"/>
      <c r="C391" s="52"/>
      <c r="D391" s="46"/>
      <c r="E391" s="47" t="s">
        <v>580</v>
      </c>
      <c r="F391" s="48">
        <f>F465</f>
        <v>100</v>
      </c>
      <c r="G391" s="48">
        <f>G465</f>
        <v>0</v>
      </c>
      <c r="H391" s="48">
        <f>H465</f>
        <v>100</v>
      </c>
      <c r="I391" s="48">
        <f t="shared" si="111"/>
        <v>100</v>
      </c>
      <c r="J391" s="48">
        <f t="shared" si="112"/>
        <v>0</v>
      </c>
      <c r="K391" s="48">
        <f t="shared" si="113"/>
        <v>100</v>
      </c>
      <c r="L391" s="183" t="b">
        <f t="shared" si="116"/>
        <v>1</v>
      </c>
      <c r="M391" s="183" t="b">
        <f t="shared" si="117"/>
        <v>1</v>
      </c>
      <c r="T391" s="42" t="b">
        <f t="shared" si="126"/>
        <v>1</v>
      </c>
      <c r="U391" s="42" t="b">
        <f t="shared" si="127"/>
        <v>1</v>
      </c>
    </row>
    <row r="392" spans="1:21" ht="30">
      <c r="A392" s="56"/>
      <c r="B392" s="52"/>
      <c r="C392" s="52"/>
      <c r="D392" s="46"/>
      <c r="E392" s="47" t="s">
        <v>824</v>
      </c>
      <c r="F392" s="48">
        <f aca="true" t="shared" si="135" ref="F392:H393">F471</f>
        <v>21933.600000000002</v>
      </c>
      <c r="G392" s="48">
        <f t="shared" si="135"/>
        <v>21494.9</v>
      </c>
      <c r="H392" s="48">
        <f t="shared" si="135"/>
        <v>438.7</v>
      </c>
      <c r="I392" s="48">
        <f t="shared" si="111"/>
        <v>21933.600000000002</v>
      </c>
      <c r="J392" s="48">
        <f t="shared" si="112"/>
        <v>21494.9</v>
      </c>
      <c r="K392" s="48">
        <f t="shared" si="113"/>
        <v>438.7</v>
      </c>
      <c r="L392" s="183" t="b">
        <f t="shared" si="116"/>
        <v>1</v>
      </c>
      <c r="M392" s="183" t="b">
        <f t="shared" si="117"/>
        <v>1</v>
      </c>
      <c r="T392" s="42" t="b">
        <f t="shared" si="126"/>
        <v>1</v>
      </c>
      <c r="U392" s="42" t="b">
        <f t="shared" si="127"/>
        <v>1</v>
      </c>
    </row>
    <row r="393" spans="1:21" ht="30">
      <c r="A393" s="56"/>
      <c r="B393" s="52"/>
      <c r="C393" s="52"/>
      <c r="D393" s="46"/>
      <c r="E393" s="47" t="s">
        <v>823</v>
      </c>
      <c r="F393" s="48">
        <f t="shared" si="135"/>
        <v>8052.200000000001</v>
      </c>
      <c r="G393" s="48">
        <f t="shared" si="135"/>
        <v>7891.1</v>
      </c>
      <c r="H393" s="48">
        <f>H472</f>
        <v>161.1</v>
      </c>
      <c r="I393" s="48">
        <f t="shared" si="111"/>
        <v>8052.200000000001</v>
      </c>
      <c r="J393" s="48">
        <f t="shared" si="112"/>
        <v>7891.1</v>
      </c>
      <c r="K393" s="48">
        <f t="shared" si="113"/>
        <v>161.1</v>
      </c>
      <c r="L393" s="183" t="b">
        <f t="shared" si="116"/>
        <v>1</v>
      </c>
      <c r="M393" s="183" t="b">
        <f t="shared" si="117"/>
        <v>1</v>
      </c>
      <c r="T393" s="42" t="b">
        <f t="shared" si="126"/>
        <v>1</v>
      </c>
      <c r="U393" s="42" t="b">
        <f t="shared" si="127"/>
        <v>1</v>
      </c>
    </row>
    <row r="394" spans="1:21" ht="30">
      <c r="A394" s="56"/>
      <c r="B394" s="52"/>
      <c r="C394" s="52"/>
      <c r="D394" s="46"/>
      <c r="E394" s="47" t="s">
        <v>916</v>
      </c>
      <c r="F394" s="48">
        <f aca="true" t="shared" si="136" ref="F394:K394">F412</f>
        <v>4500</v>
      </c>
      <c r="G394" s="48">
        <f t="shared" si="136"/>
        <v>0</v>
      </c>
      <c r="H394" s="48">
        <f t="shared" si="136"/>
        <v>4500</v>
      </c>
      <c r="I394" s="48">
        <f t="shared" si="136"/>
        <v>4500</v>
      </c>
      <c r="J394" s="48">
        <f t="shared" si="136"/>
        <v>0</v>
      </c>
      <c r="K394" s="48">
        <f t="shared" si="136"/>
        <v>4500</v>
      </c>
      <c r="L394" s="183" t="b">
        <f t="shared" si="116"/>
        <v>1</v>
      </c>
      <c r="M394" s="183" t="b">
        <f t="shared" si="117"/>
        <v>1</v>
      </c>
      <c r="T394" s="42" t="b">
        <f t="shared" si="126"/>
        <v>1</v>
      </c>
      <c r="U394" s="42" t="b">
        <f t="shared" si="127"/>
        <v>1</v>
      </c>
    </row>
    <row r="395" spans="1:21" ht="30">
      <c r="A395" s="56"/>
      <c r="B395" s="52"/>
      <c r="C395" s="52"/>
      <c r="D395" s="46" t="s">
        <v>268</v>
      </c>
      <c r="E395" s="50" t="s">
        <v>51</v>
      </c>
      <c r="F395" s="48">
        <f>G395+H395</f>
        <v>44751</v>
      </c>
      <c r="G395" s="48">
        <f>G396</f>
        <v>0</v>
      </c>
      <c r="H395" s="48">
        <f>H396</f>
        <v>44751</v>
      </c>
      <c r="I395" s="48">
        <f t="shared" si="111"/>
        <v>44751</v>
      </c>
      <c r="J395" s="48">
        <f t="shared" si="112"/>
        <v>0</v>
      </c>
      <c r="K395" s="48">
        <f t="shared" si="113"/>
        <v>44751</v>
      </c>
      <c r="L395" s="183" t="b">
        <f t="shared" si="116"/>
        <v>1</v>
      </c>
      <c r="M395" s="183" t="b">
        <f t="shared" si="117"/>
        <v>1</v>
      </c>
      <c r="T395" s="42" t="b">
        <f t="shared" si="126"/>
        <v>1</v>
      </c>
      <c r="U395" s="42" t="b">
        <f t="shared" si="127"/>
        <v>1</v>
      </c>
    </row>
    <row r="396" spans="1:21" ht="30">
      <c r="A396" s="56"/>
      <c r="B396" s="52"/>
      <c r="C396" s="58"/>
      <c r="D396" s="46"/>
      <c r="E396" s="47" t="s">
        <v>583</v>
      </c>
      <c r="F396" s="48">
        <f>G396+H396</f>
        <v>44751</v>
      </c>
      <c r="G396" s="48">
        <f>G417</f>
        <v>0</v>
      </c>
      <c r="H396" s="48">
        <f>H417</f>
        <v>44751</v>
      </c>
      <c r="I396" s="48">
        <f t="shared" si="111"/>
        <v>44751</v>
      </c>
      <c r="J396" s="48">
        <f t="shared" si="112"/>
        <v>0</v>
      </c>
      <c r="K396" s="48">
        <f t="shared" si="113"/>
        <v>44751</v>
      </c>
      <c r="L396" s="183" t="b">
        <f t="shared" si="116"/>
        <v>1</v>
      </c>
      <c r="M396" s="183" t="b">
        <f t="shared" si="117"/>
        <v>1</v>
      </c>
      <c r="T396" s="42" t="b">
        <f t="shared" si="126"/>
        <v>1</v>
      </c>
      <c r="U396" s="42" t="b">
        <f t="shared" si="127"/>
        <v>1</v>
      </c>
    </row>
    <row r="397" spans="1:21" ht="30">
      <c r="A397" s="329" t="s">
        <v>692</v>
      </c>
      <c r="B397" s="311" t="s">
        <v>218</v>
      </c>
      <c r="C397" s="323" t="s">
        <v>644</v>
      </c>
      <c r="D397" s="46" t="s">
        <v>838</v>
      </c>
      <c r="E397" s="50" t="s">
        <v>51</v>
      </c>
      <c r="F397" s="48">
        <f>G397+H397</f>
        <v>10100</v>
      </c>
      <c r="G397" s="48">
        <f>G398</f>
        <v>0</v>
      </c>
      <c r="H397" s="48">
        <f>H398</f>
        <v>10100</v>
      </c>
      <c r="I397" s="48">
        <f t="shared" si="111"/>
        <v>10100</v>
      </c>
      <c r="J397" s="48">
        <f t="shared" si="112"/>
        <v>0</v>
      </c>
      <c r="K397" s="48">
        <f t="shared" si="113"/>
        <v>10100</v>
      </c>
      <c r="L397" s="183" t="b">
        <f t="shared" si="116"/>
        <v>1</v>
      </c>
      <c r="M397" s="183" t="b">
        <f t="shared" si="117"/>
        <v>1</v>
      </c>
      <c r="T397" s="42" t="b">
        <f t="shared" si="126"/>
        <v>1</v>
      </c>
      <c r="U397" s="42" t="b">
        <f t="shared" si="127"/>
        <v>1</v>
      </c>
    </row>
    <row r="398" spans="1:21" ht="60">
      <c r="A398" s="330"/>
      <c r="B398" s="312"/>
      <c r="C398" s="324"/>
      <c r="D398" s="46" t="s">
        <v>39</v>
      </c>
      <c r="E398" s="50" t="s">
        <v>51</v>
      </c>
      <c r="F398" s="48">
        <f>G398+H398</f>
        <v>10100</v>
      </c>
      <c r="G398" s="48">
        <f>SUM(G399:G403)</f>
        <v>0</v>
      </c>
      <c r="H398" s="48">
        <f>SUM(H399:H403)</f>
        <v>10100</v>
      </c>
      <c r="I398" s="48">
        <f aca="true" t="shared" si="137" ref="I398:I459">F398</f>
        <v>10100</v>
      </c>
      <c r="J398" s="48">
        <f aca="true" t="shared" si="138" ref="J398:J459">G398</f>
        <v>0</v>
      </c>
      <c r="K398" s="48">
        <f aca="true" t="shared" si="139" ref="K398:K459">H398</f>
        <v>10100</v>
      </c>
      <c r="L398" s="183" t="b">
        <f aca="true" t="shared" si="140" ref="L398:L461">G398+H398=F398</f>
        <v>1</v>
      </c>
      <c r="M398" s="183" t="b">
        <f aca="true" t="shared" si="141" ref="M398:M461">J398+K398=I398</f>
        <v>1</v>
      </c>
      <c r="N398" s="43" t="b">
        <f aca="true" t="shared" si="142" ref="N398:S398">F399+F400+F401+F402+F403=F398</f>
        <v>1</v>
      </c>
      <c r="O398" s="43" t="b">
        <f t="shared" si="142"/>
        <v>1</v>
      </c>
      <c r="P398" s="43" t="b">
        <f t="shared" si="142"/>
        <v>1</v>
      </c>
      <c r="Q398" s="43" t="b">
        <f t="shared" si="142"/>
        <v>1</v>
      </c>
      <c r="R398" s="43" t="b">
        <f t="shared" si="142"/>
        <v>1</v>
      </c>
      <c r="S398" s="43" t="b">
        <f t="shared" si="142"/>
        <v>1</v>
      </c>
      <c r="T398" s="42" t="b">
        <f t="shared" si="126"/>
        <v>1</v>
      </c>
      <c r="U398" s="42" t="b">
        <f t="shared" si="127"/>
        <v>1</v>
      </c>
    </row>
    <row r="399" spans="1:21" ht="30">
      <c r="A399" s="330"/>
      <c r="B399" s="312"/>
      <c r="C399" s="324"/>
      <c r="D399" s="46"/>
      <c r="E399" s="47" t="s">
        <v>826</v>
      </c>
      <c r="F399" s="48">
        <f>F406</f>
        <v>600</v>
      </c>
      <c r="G399" s="48">
        <f>G406</f>
        <v>0</v>
      </c>
      <c r="H399" s="48">
        <f>H406</f>
        <v>600</v>
      </c>
      <c r="I399" s="48">
        <f t="shared" si="137"/>
        <v>600</v>
      </c>
      <c r="J399" s="48">
        <f t="shared" si="138"/>
        <v>0</v>
      </c>
      <c r="K399" s="48">
        <f t="shared" si="139"/>
        <v>600</v>
      </c>
      <c r="L399" s="183" t="b">
        <f t="shared" si="140"/>
        <v>1</v>
      </c>
      <c r="M399" s="183" t="b">
        <f t="shared" si="141"/>
        <v>1</v>
      </c>
      <c r="T399" s="42" t="b">
        <f t="shared" si="126"/>
        <v>1</v>
      </c>
      <c r="U399" s="42" t="b">
        <f t="shared" si="127"/>
        <v>1</v>
      </c>
    </row>
    <row r="400" spans="1:21" ht="30">
      <c r="A400" s="330"/>
      <c r="B400" s="312"/>
      <c r="C400" s="324"/>
      <c r="D400" s="46"/>
      <c r="E400" s="47" t="s">
        <v>385</v>
      </c>
      <c r="F400" s="48"/>
      <c r="G400" s="48"/>
      <c r="H400" s="48"/>
      <c r="I400" s="48"/>
      <c r="J400" s="48"/>
      <c r="K400" s="48"/>
      <c r="L400" s="183" t="b">
        <f t="shared" si="140"/>
        <v>1</v>
      </c>
      <c r="M400" s="183" t="b">
        <f t="shared" si="141"/>
        <v>1</v>
      </c>
      <c r="T400" s="42" t="b">
        <f t="shared" si="126"/>
        <v>1</v>
      </c>
      <c r="U400" s="42" t="b">
        <f t="shared" si="127"/>
        <v>1</v>
      </c>
    </row>
    <row r="401" spans="1:21" ht="30">
      <c r="A401" s="330"/>
      <c r="B401" s="312"/>
      <c r="C401" s="324"/>
      <c r="D401" s="46"/>
      <c r="E401" s="47" t="s">
        <v>457</v>
      </c>
      <c r="F401" s="48">
        <f>G401+H401</f>
        <v>0</v>
      </c>
      <c r="G401" s="48">
        <v>0</v>
      </c>
      <c r="H401" s="48">
        <v>0</v>
      </c>
      <c r="I401" s="48">
        <f t="shared" si="137"/>
        <v>0</v>
      </c>
      <c r="J401" s="48">
        <f t="shared" si="138"/>
        <v>0</v>
      </c>
      <c r="K401" s="48">
        <f t="shared" si="139"/>
        <v>0</v>
      </c>
      <c r="L401" s="183" t="b">
        <f t="shared" si="140"/>
        <v>1</v>
      </c>
      <c r="M401" s="183" t="b">
        <f t="shared" si="141"/>
        <v>1</v>
      </c>
      <c r="T401" s="42" t="b">
        <f t="shared" si="126"/>
        <v>1</v>
      </c>
      <c r="U401" s="42" t="b">
        <f t="shared" si="127"/>
        <v>1</v>
      </c>
    </row>
    <row r="402" spans="1:21" ht="30">
      <c r="A402" s="330"/>
      <c r="B402" s="312"/>
      <c r="C402" s="52"/>
      <c r="D402" s="46"/>
      <c r="E402" s="47" t="s">
        <v>384</v>
      </c>
      <c r="F402" s="48">
        <f>F409</f>
        <v>5000</v>
      </c>
      <c r="G402" s="48">
        <f>G409</f>
        <v>0</v>
      </c>
      <c r="H402" s="48">
        <f>H409</f>
        <v>5000</v>
      </c>
      <c r="I402" s="48">
        <f t="shared" si="137"/>
        <v>5000</v>
      </c>
      <c r="J402" s="48">
        <f>G402</f>
        <v>0</v>
      </c>
      <c r="K402" s="48">
        <f>H402</f>
        <v>5000</v>
      </c>
      <c r="L402" s="183" t="b">
        <f t="shared" si="140"/>
        <v>1</v>
      </c>
      <c r="M402" s="183" t="b">
        <f t="shared" si="141"/>
        <v>1</v>
      </c>
      <c r="T402" s="42" t="b">
        <f t="shared" si="126"/>
        <v>1</v>
      </c>
      <c r="U402" s="42" t="b">
        <f t="shared" si="127"/>
        <v>1</v>
      </c>
    </row>
    <row r="403" spans="1:21" ht="30">
      <c r="A403" s="68"/>
      <c r="B403" s="58"/>
      <c r="C403" s="58"/>
      <c r="D403" s="46"/>
      <c r="E403" s="47" t="s">
        <v>916</v>
      </c>
      <c r="F403" s="48">
        <f>F412</f>
        <v>4500</v>
      </c>
      <c r="G403" s="48">
        <f>G410</f>
        <v>0</v>
      </c>
      <c r="H403" s="48">
        <f>H410</f>
        <v>4500</v>
      </c>
      <c r="I403" s="48">
        <f t="shared" si="137"/>
        <v>4500</v>
      </c>
      <c r="J403" s="48">
        <f>G403</f>
        <v>0</v>
      </c>
      <c r="K403" s="48">
        <f>H403</f>
        <v>4500</v>
      </c>
      <c r="L403" s="183" t="b">
        <f t="shared" si="140"/>
        <v>1</v>
      </c>
      <c r="M403" s="183" t="b">
        <f t="shared" si="141"/>
        <v>1</v>
      </c>
      <c r="T403" s="42" t="b">
        <f t="shared" si="126"/>
        <v>1</v>
      </c>
      <c r="U403" s="42" t="b">
        <f t="shared" si="127"/>
        <v>1</v>
      </c>
    </row>
    <row r="404" spans="1:21" ht="75">
      <c r="A404" s="52" t="s">
        <v>827</v>
      </c>
      <c r="B404" s="312" t="s">
        <v>828</v>
      </c>
      <c r="C404" s="49" t="s">
        <v>847</v>
      </c>
      <c r="D404" s="46" t="s">
        <v>838</v>
      </c>
      <c r="E404" s="50" t="s">
        <v>51</v>
      </c>
      <c r="F404" s="48">
        <f aca="true" t="shared" si="143" ref="F404:H405">F405</f>
        <v>600</v>
      </c>
      <c r="G404" s="48">
        <f t="shared" si="143"/>
        <v>0</v>
      </c>
      <c r="H404" s="48">
        <f t="shared" si="143"/>
        <v>600</v>
      </c>
      <c r="I404" s="48">
        <f t="shared" si="137"/>
        <v>600</v>
      </c>
      <c r="J404" s="48">
        <f t="shared" si="138"/>
        <v>0</v>
      </c>
      <c r="K404" s="48">
        <f t="shared" si="139"/>
        <v>600</v>
      </c>
      <c r="L404" s="183" t="b">
        <f t="shared" si="140"/>
        <v>1</v>
      </c>
      <c r="M404" s="183" t="b">
        <f t="shared" si="141"/>
        <v>1</v>
      </c>
      <c r="T404" s="42" t="b">
        <f t="shared" si="126"/>
        <v>1</v>
      </c>
      <c r="U404" s="42" t="b">
        <f t="shared" si="127"/>
        <v>1</v>
      </c>
    </row>
    <row r="405" spans="1:21" ht="60">
      <c r="A405" s="52"/>
      <c r="B405" s="312"/>
      <c r="C405" s="52"/>
      <c r="D405" s="46" t="s">
        <v>39</v>
      </c>
      <c r="E405" s="50" t="s">
        <v>51</v>
      </c>
      <c r="F405" s="48">
        <f t="shared" si="143"/>
        <v>600</v>
      </c>
      <c r="G405" s="48">
        <f t="shared" si="143"/>
        <v>0</v>
      </c>
      <c r="H405" s="48">
        <f t="shared" si="143"/>
        <v>600</v>
      </c>
      <c r="I405" s="48">
        <f t="shared" si="137"/>
        <v>600</v>
      </c>
      <c r="J405" s="48">
        <f t="shared" si="138"/>
        <v>0</v>
      </c>
      <c r="K405" s="48">
        <f t="shared" si="139"/>
        <v>600</v>
      </c>
      <c r="L405" s="183" t="b">
        <f t="shared" si="140"/>
        <v>1</v>
      </c>
      <c r="M405" s="183" t="b">
        <f t="shared" si="141"/>
        <v>1</v>
      </c>
      <c r="T405" s="42" t="b">
        <f t="shared" si="126"/>
        <v>1</v>
      </c>
      <c r="U405" s="42" t="b">
        <f t="shared" si="127"/>
        <v>1</v>
      </c>
    </row>
    <row r="406" spans="1:21" ht="30">
      <c r="A406" s="52"/>
      <c r="B406" s="313"/>
      <c r="C406" s="58"/>
      <c r="D406" s="46"/>
      <c r="E406" s="47" t="s">
        <v>826</v>
      </c>
      <c r="F406" s="48">
        <f>G406+H406</f>
        <v>600</v>
      </c>
      <c r="G406" s="48">
        <v>0</v>
      </c>
      <c r="H406" s="48">
        <v>600</v>
      </c>
      <c r="I406" s="48">
        <f t="shared" si="137"/>
        <v>600</v>
      </c>
      <c r="J406" s="48">
        <f t="shared" si="138"/>
        <v>0</v>
      </c>
      <c r="K406" s="48">
        <f t="shared" si="139"/>
        <v>600</v>
      </c>
      <c r="L406" s="183" t="b">
        <f t="shared" si="140"/>
        <v>1</v>
      </c>
      <c r="M406" s="183" t="b">
        <f t="shared" si="141"/>
        <v>1</v>
      </c>
      <c r="T406" s="42" t="b">
        <f t="shared" si="126"/>
        <v>1</v>
      </c>
      <c r="U406" s="42" t="b">
        <f t="shared" si="127"/>
        <v>1</v>
      </c>
    </row>
    <row r="407" spans="1:21" ht="60">
      <c r="A407" s="49" t="s">
        <v>382</v>
      </c>
      <c r="B407" s="49" t="s">
        <v>394</v>
      </c>
      <c r="C407" s="65" t="s">
        <v>426</v>
      </c>
      <c r="D407" s="46" t="s">
        <v>838</v>
      </c>
      <c r="E407" s="50" t="s">
        <v>51</v>
      </c>
      <c r="F407" s="48">
        <f aca="true" t="shared" si="144" ref="F407:H411">F408</f>
        <v>5000</v>
      </c>
      <c r="G407" s="48">
        <f t="shared" si="144"/>
        <v>0</v>
      </c>
      <c r="H407" s="48">
        <f t="shared" si="144"/>
        <v>5000</v>
      </c>
      <c r="I407" s="48">
        <f t="shared" si="137"/>
        <v>5000</v>
      </c>
      <c r="J407" s="48">
        <f t="shared" si="138"/>
        <v>0</v>
      </c>
      <c r="K407" s="48">
        <f t="shared" si="139"/>
        <v>5000</v>
      </c>
      <c r="L407" s="183" t="b">
        <f t="shared" si="140"/>
        <v>1</v>
      </c>
      <c r="M407" s="183" t="b">
        <f t="shared" si="141"/>
        <v>1</v>
      </c>
      <c r="T407" s="42" t="b">
        <f t="shared" si="126"/>
        <v>1</v>
      </c>
      <c r="U407" s="42" t="b">
        <f t="shared" si="127"/>
        <v>1</v>
      </c>
    </row>
    <row r="408" spans="1:21" ht="60">
      <c r="A408" s="52"/>
      <c r="B408" s="52"/>
      <c r="C408" s="65"/>
      <c r="D408" s="46" t="s">
        <v>39</v>
      </c>
      <c r="E408" s="50" t="s">
        <v>51</v>
      </c>
      <c r="F408" s="48">
        <f t="shared" si="144"/>
        <v>5000</v>
      </c>
      <c r="G408" s="48">
        <f t="shared" si="144"/>
        <v>0</v>
      </c>
      <c r="H408" s="48">
        <f t="shared" si="144"/>
        <v>5000</v>
      </c>
      <c r="I408" s="48">
        <f t="shared" si="137"/>
        <v>5000</v>
      </c>
      <c r="J408" s="48">
        <f t="shared" si="138"/>
        <v>0</v>
      </c>
      <c r="K408" s="48">
        <f t="shared" si="139"/>
        <v>5000</v>
      </c>
      <c r="L408" s="183" t="b">
        <f t="shared" si="140"/>
        <v>1</v>
      </c>
      <c r="M408" s="183" t="b">
        <f t="shared" si="141"/>
        <v>1</v>
      </c>
      <c r="T408" s="42" t="b">
        <f t="shared" si="126"/>
        <v>1</v>
      </c>
      <c r="U408" s="42" t="b">
        <f t="shared" si="127"/>
        <v>1</v>
      </c>
    </row>
    <row r="409" spans="1:21" ht="30">
      <c r="A409" s="58"/>
      <c r="B409" s="58"/>
      <c r="C409" s="65"/>
      <c r="D409" s="77"/>
      <c r="E409" s="47" t="s">
        <v>384</v>
      </c>
      <c r="F409" s="48">
        <f>G409+H409</f>
        <v>5000</v>
      </c>
      <c r="G409" s="48">
        <v>0</v>
      </c>
      <c r="H409" s="48">
        <v>5000</v>
      </c>
      <c r="I409" s="48">
        <f aca="true" t="shared" si="145" ref="I409:K412">F409</f>
        <v>5000</v>
      </c>
      <c r="J409" s="48">
        <f t="shared" si="145"/>
        <v>0</v>
      </c>
      <c r="K409" s="48">
        <f t="shared" si="145"/>
        <v>5000</v>
      </c>
      <c r="L409" s="183" t="b">
        <f t="shared" si="140"/>
        <v>1</v>
      </c>
      <c r="M409" s="183" t="b">
        <f t="shared" si="141"/>
        <v>1</v>
      </c>
      <c r="T409" s="42" t="b">
        <f t="shared" si="126"/>
        <v>1</v>
      </c>
      <c r="U409" s="42" t="b">
        <f t="shared" si="127"/>
        <v>1</v>
      </c>
    </row>
    <row r="410" spans="1:21" ht="60">
      <c r="A410" s="56" t="s">
        <v>915</v>
      </c>
      <c r="B410" s="311" t="s">
        <v>707</v>
      </c>
      <c r="C410" s="49" t="s">
        <v>645</v>
      </c>
      <c r="D410" s="46" t="s">
        <v>838</v>
      </c>
      <c r="E410" s="50" t="s">
        <v>51</v>
      </c>
      <c r="F410" s="48">
        <f t="shared" si="144"/>
        <v>4500</v>
      </c>
      <c r="G410" s="48">
        <f t="shared" si="144"/>
        <v>0</v>
      </c>
      <c r="H410" s="48">
        <f t="shared" si="144"/>
        <v>4500</v>
      </c>
      <c r="I410" s="48">
        <f t="shared" si="145"/>
        <v>4500</v>
      </c>
      <c r="J410" s="48">
        <f t="shared" si="145"/>
        <v>0</v>
      </c>
      <c r="K410" s="48">
        <f t="shared" si="145"/>
        <v>4500</v>
      </c>
      <c r="L410" s="183" t="b">
        <f t="shared" si="140"/>
        <v>1</v>
      </c>
      <c r="M410" s="183" t="b">
        <f t="shared" si="141"/>
        <v>1</v>
      </c>
      <c r="T410" s="42" t="b">
        <f t="shared" si="126"/>
        <v>1</v>
      </c>
      <c r="U410" s="42" t="b">
        <f t="shared" si="127"/>
        <v>1</v>
      </c>
    </row>
    <row r="411" spans="1:21" ht="60">
      <c r="A411" s="52"/>
      <c r="B411" s="322"/>
      <c r="C411" s="52"/>
      <c r="D411" s="46" t="s">
        <v>39</v>
      </c>
      <c r="E411" s="50" t="s">
        <v>51</v>
      </c>
      <c r="F411" s="48">
        <f t="shared" si="144"/>
        <v>4500</v>
      </c>
      <c r="G411" s="48">
        <f t="shared" si="144"/>
        <v>0</v>
      </c>
      <c r="H411" s="48">
        <f t="shared" si="144"/>
        <v>4500</v>
      </c>
      <c r="I411" s="48">
        <f t="shared" si="145"/>
        <v>4500</v>
      </c>
      <c r="J411" s="48">
        <f t="shared" si="145"/>
        <v>0</v>
      </c>
      <c r="K411" s="48">
        <f t="shared" si="145"/>
        <v>4500</v>
      </c>
      <c r="L411" s="183" t="b">
        <f t="shared" si="140"/>
        <v>1</v>
      </c>
      <c r="M411" s="183" t="b">
        <f t="shared" si="141"/>
        <v>1</v>
      </c>
      <c r="T411" s="42" t="b">
        <f t="shared" si="126"/>
        <v>1</v>
      </c>
      <c r="U411" s="42" t="b">
        <f t="shared" si="127"/>
        <v>1</v>
      </c>
    </row>
    <row r="412" spans="1:21" ht="30">
      <c r="A412" s="58"/>
      <c r="B412" s="58"/>
      <c r="C412" s="52"/>
      <c r="D412" s="77"/>
      <c r="E412" s="47" t="s">
        <v>916</v>
      </c>
      <c r="F412" s="48">
        <f>G412+H412</f>
        <v>4500</v>
      </c>
      <c r="G412" s="48">
        <v>0</v>
      </c>
      <c r="H412" s="48">
        <v>4500</v>
      </c>
      <c r="I412" s="48">
        <f t="shared" si="145"/>
        <v>4500</v>
      </c>
      <c r="J412" s="48">
        <f t="shared" si="145"/>
        <v>0</v>
      </c>
      <c r="K412" s="48">
        <f t="shared" si="145"/>
        <v>4500</v>
      </c>
      <c r="L412" s="183" t="b">
        <f t="shared" si="140"/>
        <v>1</v>
      </c>
      <c r="M412" s="183" t="b">
        <f t="shared" si="141"/>
        <v>1</v>
      </c>
      <c r="T412" s="42" t="b">
        <f t="shared" si="126"/>
        <v>1</v>
      </c>
      <c r="U412" s="42" t="b">
        <f t="shared" si="127"/>
        <v>1</v>
      </c>
    </row>
    <row r="413" spans="1:21" ht="60">
      <c r="A413" s="49" t="s">
        <v>366</v>
      </c>
      <c r="B413" s="49" t="s">
        <v>363</v>
      </c>
      <c r="C413" s="311" t="s">
        <v>848</v>
      </c>
      <c r="D413" s="46" t="s">
        <v>838</v>
      </c>
      <c r="E413" s="50" t="s">
        <v>51</v>
      </c>
      <c r="F413" s="48">
        <f>G413+H413</f>
        <v>46051</v>
      </c>
      <c r="G413" s="48">
        <f>G414+G416</f>
        <v>0</v>
      </c>
      <c r="H413" s="48">
        <f>H414+H416</f>
        <v>46051</v>
      </c>
      <c r="I413" s="48">
        <f t="shared" si="137"/>
        <v>46051</v>
      </c>
      <c r="J413" s="48">
        <f t="shared" si="138"/>
        <v>0</v>
      </c>
      <c r="K413" s="48">
        <f t="shared" si="139"/>
        <v>46051</v>
      </c>
      <c r="L413" s="183" t="b">
        <f t="shared" si="140"/>
        <v>1</v>
      </c>
      <c r="M413" s="183" t="b">
        <f t="shared" si="141"/>
        <v>1</v>
      </c>
      <c r="N413" s="43" t="b">
        <f aca="true" t="shared" si="146" ref="N413:S413">F414+F416=F413</f>
        <v>1</v>
      </c>
      <c r="O413" s="43" t="b">
        <f t="shared" si="146"/>
        <v>1</v>
      </c>
      <c r="P413" s="43" t="b">
        <f t="shared" si="146"/>
        <v>1</v>
      </c>
      <c r="Q413" s="43" t="b">
        <f t="shared" si="146"/>
        <v>1</v>
      </c>
      <c r="R413" s="43" t="b">
        <f t="shared" si="146"/>
        <v>1</v>
      </c>
      <c r="S413" s="43" t="b">
        <f t="shared" si="146"/>
        <v>1</v>
      </c>
      <c r="T413" s="42" t="b">
        <f t="shared" si="126"/>
        <v>1</v>
      </c>
      <c r="U413" s="42" t="b">
        <f t="shared" si="127"/>
        <v>1</v>
      </c>
    </row>
    <row r="414" spans="1:21" ht="60">
      <c r="A414" s="52"/>
      <c r="B414" s="52"/>
      <c r="C414" s="312"/>
      <c r="D414" s="46" t="s">
        <v>39</v>
      </c>
      <c r="E414" s="50" t="s">
        <v>51</v>
      </c>
      <c r="F414" s="48">
        <f aca="true" t="shared" si="147" ref="F414:F427">G414+H414</f>
        <v>1300</v>
      </c>
      <c r="G414" s="48">
        <f>G415</f>
        <v>0</v>
      </c>
      <c r="H414" s="48">
        <f>H415</f>
        <v>1300</v>
      </c>
      <c r="I414" s="48">
        <f t="shared" si="137"/>
        <v>1300</v>
      </c>
      <c r="J414" s="48">
        <f t="shared" si="138"/>
        <v>0</v>
      </c>
      <c r="K414" s="48">
        <f t="shared" si="139"/>
        <v>1300</v>
      </c>
      <c r="L414" s="183" t="b">
        <f t="shared" si="140"/>
        <v>1</v>
      </c>
      <c r="M414" s="183" t="b">
        <f t="shared" si="141"/>
        <v>1</v>
      </c>
      <c r="T414" s="42" t="b">
        <f t="shared" si="126"/>
        <v>1</v>
      </c>
      <c r="U414" s="42" t="b">
        <f t="shared" si="127"/>
        <v>1</v>
      </c>
    </row>
    <row r="415" spans="1:21" ht="30">
      <c r="A415" s="52"/>
      <c r="B415" s="52"/>
      <c r="C415" s="52"/>
      <c r="D415" s="46"/>
      <c r="E415" s="47" t="s">
        <v>584</v>
      </c>
      <c r="F415" s="48">
        <f t="shared" si="147"/>
        <v>1300</v>
      </c>
      <c r="G415" s="48">
        <f>G426+G423+G420</f>
        <v>0</v>
      </c>
      <c r="H415" s="48">
        <f>H426+H423+H420</f>
        <v>1300</v>
      </c>
      <c r="I415" s="48">
        <f t="shared" si="137"/>
        <v>1300</v>
      </c>
      <c r="J415" s="48">
        <f t="shared" si="138"/>
        <v>0</v>
      </c>
      <c r="K415" s="48">
        <f t="shared" si="139"/>
        <v>1300</v>
      </c>
      <c r="L415" s="183" t="b">
        <f t="shared" si="140"/>
        <v>1</v>
      </c>
      <c r="M415" s="183" t="b">
        <f t="shared" si="141"/>
        <v>1</v>
      </c>
      <c r="T415" s="42" t="b">
        <f t="shared" si="126"/>
        <v>1</v>
      </c>
      <c r="U415" s="42" t="b">
        <f t="shared" si="127"/>
        <v>1</v>
      </c>
    </row>
    <row r="416" spans="1:21" ht="30">
      <c r="A416" s="52"/>
      <c r="B416" s="52"/>
      <c r="C416" s="65"/>
      <c r="D416" s="46" t="s">
        <v>268</v>
      </c>
      <c r="E416" s="50" t="s">
        <v>51</v>
      </c>
      <c r="F416" s="48">
        <f t="shared" si="147"/>
        <v>44751</v>
      </c>
      <c r="G416" s="48">
        <f>G417</f>
        <v>0</v>
      </c>
      <c r="H416" s="48">
        <f>H417</f>
        <v>44751</v>
      </c>
      <c r="I416" s="48">
        <f t="shared" si="137"/>
        <v>44751</v>
      </c>
      <c r="J416" s="48">
        <f t="shared" si="138"/>
        <v>0</v>
      </c>
      <c r="K416" s="48">
        <f t="shared" si="139"/>
        <v>44751</v>
      </c>
      <c r="L416" s="183" t="b">
        <f t="shared" si="140"/>
        <v>1</v>
      </c>
      <c r="M416" s="183" t="b">
        <f t="shared" si="141"/>
        <v>1</v>
      </c>
      <c r="T416" s="42" t="b">
        <f t="shared" si="126"/>
        <v>1</v>
      </c>
      <c r="U416" s="42" t="b">
        <f t="shared" si="127"/>
        <v>1</v>
      </c>
    </row>
    <row r="417" spans="1:21" ht="30">
      <c r="A417" s="52"/>
      <c r="B417" s="52"/>
      <c r="C417" s="52"/>
      <c r="D417" s="46"/>
      <c r="E417" s="47" t="s">
        <v>583</v>
      </c>
      <c r="F417" s="48">
        <f t="shared" si="147"/>
        <v>44751</v>
      </c>
      <c r="G417" s="48">
        <f>G429</f>
        <v>0</v>
      </c>
      <c r="H417" s="48">
        <f>H429</f>
        <v>44751</v>
      </c>
      <c r="I417" s="48">
        <f t="shared" si="137"/>
        <v>44751</v>
      </c>
      <c r="J417" s="48">
        <f t="shared" si="138"/>
        <v>0</v>
      </c>
      <c r="K417" s="48">
        <f t="shared" si="139"/>
        <v>44751</v>
      </c>
      <c r="L417" s="183" t="b">
        <f t="shared" si="140"/>
        <v>1</v>
      </c>
      <c r="M417" s="183" t="b">
        <f t="shared" si="141"/>
        <v>1</v>
      </c>
      <c r="T417" s="42" t="b">
        <f t="shared" si="126"/>
        <v>1</v>
      </c>
      <c r="U417" s="42" t="b">
        <f t="shared" si="127"/>
        <v>1</v>
      </c>
    </row>
    <row r="418" spans="1:21" ht="270">
      <c r="A418" s="49" t="s">
        <v>800</v>
      </c>
      <c r="B418" s="49" t="s">
        <v>365</v>
      </c>
      <c r="C418" s="49" t="s">
        <v>849</v>
      </c>
      <c r="D418" s="46" t="s">
        <v>838</v>
      </c>
      <c r="E418" s="50" t="s">
        <v>51</v>
      </c>
      <c r="F418" s="48">
        <f t="shared" si="147"/>
        <v>1000</v>
      </c>
      <c r="G418" s="48">
        <f>G419</f>
        <v>0</v>
      </c>
      <c r="H418" s="48">
        <f>H419</f>
        <v>1000</v>
      </c>
      <c r="I418" s="48">
        <f t="shared" si="137"/>
        <v>1000</v>
      </c>
      <c r="J418" s="48">
        <f t="shared" si="138"/>
        <v>0</v>
      </c>
      <c r="K418" s="48">
        <f t="shared" si="139"/>
        <v>1000</v>
      </c>
      <c r="L418" s="183" t="b">
        <f t="shared" si="140"/>
        <v>1</v>
      </c>
      <c r="M418" s="183" t="b">
        <f t="shared" si="141"/>
        <v>1</v>
      </c>
      <c r="T418" s="42" t="b">
        <f t="shared" si="126"/>
        <v>1</v>
      </c>
      <c r="U418" s="42" t="b">
        <f t="shared" si="127"/>
        <v>1</v>
      </c>
    </row>
    <row r="419" spans="1:21" ht="60">
      <c r="A419" s="52"/>
      <c r="B419" s="52"/>
      <c r="C419" s="52"/>
      <c r="D419" s="46" t="s">
        <v>39</v>
      </c>
      <c r="E419" s="50" t="s">
        <v>51</v>
      </c>
      <c r="F419" s="48">
        <f t="shared" si="147"/>
        <v>1000</v>
      </c>
      <c r="G419" s="48">
        <f>G420</f>
        <v>0</v>
      </c>
      <c r="H419" s="48">
        <f>H420</f>
        <v>1000</v>
      </c>
      <c r="I419" s="48">
        <f t="shared" si="137"/>
        <v>1000</v>
      </c>
      <c r="J419" s="48">
        <f t="shared" si="138"/>
        <v>0</v>
      </c>
      <c r="K419" s="48">
        <f t="shared" si="139"/>
        <v>1000</v>
      </c>
      <c r="L419" s="183" t="b">
        <f t="shared" si="140"/>
        <v>1</v>
      </c>
      <c r="M419" s="183" t="b">
        <f t="shared" si="141"/>
        <v>1</v>
      </c>
      <c r="T419" s="42" t="b">
        <f t="shared" si="126"/>
        <v>1</v>
      </c>
      <c r="U419" s="42" t="b">
        <f t="shared" si="127"/>
        <v>1</v>
      </c>
    </row>
    <row r="420" spans="1:21" ht="30">
      <c r="A420" s="58"/>
      <c r="B420" s="58"/>
      <c r="C420" s="58"/>
      <c r="D420" s="46"/>
      <c r="E420" s="47" t="s">
        <v>584</v>
      </c>
      <c r="F420" s="48">
        <f t="shared" si="147"/>
        <v>1000</v>
      </c>
      <c r="G420" s="48">
        <v>0</v>
      </c>
      <c r="H420" s="48">
        <v>1000</v>
      </c>
      <c r="I420" s="48">
        <f t="shared" si="137"/>
        <v>1000</v>
      </c>
      <c r="J420" s="48">
        <f t="shared" si="138"/>
        <v>0</v>
      </c>
      <c r="K420" s="48">
        <f t="shared" si="139"/>
        <v>1000</v>
      </c>
      <c r="L420" s="183" t="b">
        <f t="shared" si="140"/>
        <v>1</v>
      </c>
      <c r="M420" s="183" t="b">
        <f t="shared" si="141"/>
        <v>1</v>
      </c>
      <c r="T420" s="42" t="b">
        <f t="shared" si="126"/>
        <v>1</v>
      </c>
      <c r="U420" s="42" t="b">
        <f t="shared" si="127"/>
        <v>1</v>
      </c>
    </row>
    <row r="421" spans="1:21" ht="240">
      <c r="A421" s="49" t="s">
        <v>801</v>
      </c>
      <c r="B421" s="49" t="s">
        <v>240</v>
      </c>
      <c r="C421" s="49" t="s">
        <v>821</v>
      </c>
      <c r="D421" s="46" t="s">
        <v>838</v>
      </c>
      <c r="E421" s="50" t="s">
        <v>51</v>
      </c>
      <c r="F421" s="48">
        <f t="shared" si="147"/>
        <v>0</v>
      </c>
      <c r="G421" s="48">
        <f>G422</f>
        <v>0</v>
      </c>
      <c r="H421" s="48">
        <f>H422</f>
        <v>0</v>
      </c>
      <c r="I421" s="48">
        <f t="shared" si="137"/>
        <v>0</v>
      </c>
      <c r="J421" s="48">
        <f t="shared" si="138"/>
        <v>0</v>
      </c>
      <c r="K421" s="48">
        <f t="shared" si="139"/>
        <v>0</v>
      </c>
      <c r="L421" s="183" t="b">
        <f t="shared" si="140"/>
        <v>1</v>
      </c>
      <c r="M421" s="183" t="b">
        <f t="shared" si="141"/>
        <v>1</v>
      </c>
      <c r="T421" s="42" t="b">
        <f t="shared" si="126"/>
        <v>1</v>
      </c>
      <c r="U421" s="42" t="b">
        <f t="shared" si="127"/>
        <v>1</v>
      </c>
    </row>
    <row r="422" spans="1:21" ht="60">
      <c r="A422" s="52"/>
      <c r="B422" s="52"/>
      <c r="C422" s="52"/>
      <c r="D422" s="46" t="s">
        <v>39</v>
      </c>
      <c r="E422" s="50" t="s">
        <v>51</v>
      </c>
      <c r="F422" s="48">
        <f t="shared" si="147"/>
        <v>0</v>
      </c>
      <c r="G422" s="48">
        <f>G423</f>
        <v>0</v>
      </c>
      <c r="H422" s="48">
        <f>H423</f>
        <v>0</v>
      </c>
      <c r="I422" s="48">
        <f t="shared" si="137"/>
        <v>0</v>
      </c>
      <c r="J422" s="48">
        <f t="shared" si="138"/>
        <v>0</v>
      </c>
      <c r="K422" s="48">
        <f t="shared" si="139"/>
        <v>0</v>
      </c>
      <c r="L422" s="183" t="b">
        <f t="shared" si="140"/>
        <v>1</v>
      </c>
      <c r="M422" s="183" t="b">
        <f t="shared" si="141"/>
        <v>1</v>
      </c>
      <c r="T422" s="42" t="b">
        <f t="shared" si="126"/>
        <v>1</v>
      </c>
      <c r="U422" s="42" t="b">
        <f t="shared" si="127"/>
        <v>1</v>
      </c>
    </row>
    <row r="423" spans="1:21" ht="30">
      <c r="A423" s="58"/>
      <c r="B423" s="58"/>
      <c r="C423" s="58"/>
      <c r="D423" s="46"/>
      <c r="E423" s="47" t="s">
        <v>584</v>
      </c>
      <c r="F423" s="48">
        <f t="shared" si="147"/>
        <v>0</v>
      </c>
      <c r="G423" s="48">
        <v>0</v>
      </c>
      <c r="H423" s="48">
        <v>0</v>
      </c>
      <c r="I423" s="48">
        <f t="shared" si="137"/>
        <v>0</v>
      </c>
      <c r="J423" s="48">
        <f t="shared" si="138"/>
        <v>0</v>
      </c>
      <c r="K423" s="48">
        <f t="shared" si="139"/>
        <v>0</v>
      </c>
      <c r="L423" s="183" t="b">
        <f t="shared" si="140"/>
        <v>1</v>
      </c>
      <c r="M423" s="183" t="b">
        <f t="shared" si="141"/>
        <v>1</v>
      </c>
      <c r="T423" s="42" t="b">
        <f t="shared" si="126"/>
        <v>1</v>
      </c>
      <c r="U423" s="42" t="b">
        <f t="shared" si="127"/>
        <v>1</v>
      </c>
    </row>
    <row r="424" spans="1:21" ht="135">
      <c r="A424" s="49" t="s">
        <v>241</v>
      </c>
      <c r="B424" s="49" t="s">
        <v>254</v>
      </c>
      <c r="C424" s="49" t="s">
        <v>822</v>
      </c>
      <c r="D424" s="46" t="s">
        <v>838</v>
      </c>
      <c r="E424" s="50" t="s">
        <v>51</v>
      </c>
      <c r="F424" s="48">
        <f t="shared" si="147"/>
        <v>300</v>
      </c>
      <c r="G424" s="48">
        <f>G425</f>
        <v>0</v>
      </c>
      <c r="H424" s="48">
        <f>H425</f>
        <v>300</v>
      </c>
      <c r="I424" s="48">
        <f t="shared" si="137"/>
        <v>300</v>
      </c>
      <c r="J424" s="48">
        <f t="shared" si="138"/>
        <v>0</v>
      </c>
      <c r="K424" s="48">
        <f t="shared" si="139"/>
        <v>300</v>
      </c>
      <c r="L424" s="183" t="b">
        <f t="shared" si="140"/>
        <v>1</v>
      </c>
      <c r="M424" s="183" t="b">
        <f t="shared" si="141"/>
        <v>1</v>
      </c>
      <c r="T424" s="42" t="b">
        <f t="shared" si="126"/>
        <v>1</v>
      </c>
      <c r="U424" s="42" t="b">
        <f t="shared" si="127"/>
        <v>1</v>
      </c>
    </row>
    <row r="425" spans="1:21" ht="60">
      <c r="A425" s="52"/>
      <c r="B425" s="52"/>
      <c r="C425" s="52"/>
      <c r="D425" s="46" t="s">
        <v>39</v>
      </c>
      <c r="E425" s="50" t="s">
        <v>51</v>
      </c>
      <c r="F425" s="48">
        <f t="shared" si="147"/>
        <v>300</v>
      </c>
      <c r="G425" s="48">
        <f>G426</f>
        <v>0</v>
      </c>
      <c r="H425" s="48">
        <f>H426</f>
        <v>300</v>
      </c>
      <c r="I425" s="48">
        <f t="shared" si="137"/>
        <v>300</v>
      </c>
      <c r="J425" s="48">
        <f t="shared" si="138"/>
        <v>0</v>
      </c>
      <c r="K425" s="48">
        <f t="shared" si="139"/>
        <v>300</v>
      </c>
      <c r="L425" s="183" t="b">
        <f t="shared" si="140"/>
        <v>1</v>
      </c>
      <c r="M425" s="183" t="b">
        <f t="shared" si="141"/>
        <v>1</v>
      </c>
      <c r="T425" s="42" t="b">
        <f t="shared" si="126"/>
        <v>1</v>
      </c>
      <c r="U425" s="42" t="b">
        <f t="shared" si="127"/>
        <v>1</v>
      </c>
    </row>
    <row r="426" spans="1:21" ht="30">
      <c r="A426" s="58"/>
      <c r="B426" s="58"/>
      <c r="C426" s="58"/>
      <c r="D426" s="46"/>
      <c r="E426" s="47" t="s">
        <v>584</v>
      </c>
      <c r="F426" s="48">
        <f t="shared" si="147"/>
        <v>300</v>
      </c>
      <c r="G426" s="48">
        <v>0</v>
      </c>
      <c r="H426" s="48">
        <v>300</v>
      </c>
      <c r="I426" s="48">
        <f t="shared" si="137"/>
        <v>300</v>
      </c>
      <c r="J426" s="48">
        <f t="shared" si="138"/>
        <v>0</v>
      </c>
      <c r="K426" s="48">
        <f t="shared" si="139"/>
        <v>300</v>
      </c>
      <c r="L426" s="183" t="b">
        <f t="shared" si="140"/>
        <v>1</v>
      </c>
      <c r="M426" s="183" t="b">
        <f t="shared" si="141"/>
        <v>1</v>
      </c>
      <c r="T426" s="42" t="b">
        <f t="shared" si="126"/>
        <v>1</v>
      </c>
      <c r="U426" s="42" t="b">
        <f t="shared" si="127"/>
        <v>1</v>
      </c>
    </row>
    <row r="427" spans="1:21" ht="135">
      <c r="A427" s="49" t="s">
        <v>242</v>
      </c>
      <c r="B427" s="49" t="s">
        <v>983</v>
      </c>
      <c r="C427" s="49" t="s">
        <v>850</v>
      </c>
      <c r="D427" s="46" t="s">
        <v>838</v>
      </c>
      <c r="E427" s="50" t="s">
        <v>51</v>
      </c>
      <c r="F427" s="48">
        <f t="shared" si="147"/>
        <v>44751</v>
      </c>
      <c r="G427" s="48">
        <f>G428</f>
        <v>0</v>
      </c>
      <c r="H427" s="48">
        <f>H428</f>
        <v>44751</v>
      </c>
      <c r="I427" s="48">
        <f t="shared" si="137"/>
        <v>44751</v>
      </c>
      <c r="J427" s="48">
        <f t="shared" si="138"/>
        <v>0</v>
      </c>
      <c r="K427" s="48">
        <f t="shared" si="139"/>
        <v>44751</v>
      </c>
      <c r="L427" s="183" t="b">
        <f t="shared" si="140"/>
        <v>1</v>
      </c>
      <c r="M427" s="183" t="b">
        <f t="shared" si="141"/>
        <v>1</v>
      </c>
      <c r="T427" s="42" t="b">
        <f t="shared" si="126"/>
        <v>1</v>
      </c>
      <c r="U427" s="42" t="b">
        <f t="shared" si="127"/>
        <v>1</v>
      </c>
    </row>
    <row r="428" spans="1:21" ht="30">
      <c r="A428" s="52"/>
      <c r="B428" s="52"/>
      <c r="C428" s="52"/>
      <c r="D428" s="46" t="s">
        <v>582</v>
      </c>
      <c r="E428" s="50" t="s">
        <v>51</v>
      </c>
      <c r="F428" s="48">
        <f>F429</f>
        <v>44751</v>
      </c>
      <c r="G428" s="48">
        <f>G429</f>
        <v>0</v>
      </c>
      <c r="H428" s="48">
        <f>H429</f>
        <v>44751</v>
      </c>
      <c r="I428" s="48">
        <f t="shared" si="137"/>
        <v>44751</v>
      </c>
      <c r="J428" s="48">
        <f t="shared" si="138"/>
        <v>0</v>
      </c>
      <c r="K428" s="48">
        <f t="shared" si="139"/>
        <v>44751</v>
      </c>
      <c r="L428" s="183" t="b">
        <f t="shared" si="140"/>
        <v>1</v>
      </c>
      <c r="M428" s="183" t="b">
        <f t="shared" si="141"/>
        <v>1</v>
      </c>
      <c r="T428" s="42" t="b">
        <f t="shared" si="126"/>
        <v>1</v>
      </c>
      <c r="U428" s="42" t="b">
        <f t="shared" si="127"/>
        <v>1</v>
      </c>
    </row>
    <row r="429" spans="1:21" ht="30">
      <c r="A429" s="58"/>
      <c r="B429" s="58"/>
      <c r="C429" s="58"/>
      <c r="D429" s="46"/>
      <c r="E429" s="47" t="s">
        <v>583</v>
      </c>
      <c r="F429" s="48">
        <f aca="true" t="shared" si="148" ref="F429:F447">G429+H429</f>
        <v>44751</v>
      </c>
      <c r="G429" s="48">
        <v>0</v>
      </c>
      <c r="H429" s="48">
        <v>44751</v>
      </c>
      <c r="I429" s="48">
        <f t="shared" si="137"/>
        <v>44751</v>
      </c>
      <c r="J429" s="48">
        <f t="shared" si="138"/>
        <v>0</v>
      </c>
      <c r="K429" s="48">
        <f t="shared" si="139"/>
        <v>44751</v>
      </c>
      <c r="L429" s="183" t="b">
        <f t="shared" si="140"/>
        <v>1</v>
      </c>
      <c r="M429" s="183" t="b">
        <f t="shared" si="141"/>
        <v>1</v>
      </c>
      <c r="T429" s="42" t="b">
        <f t="shared" si="126"/>
        <v>1</v>
      </c>
      <c r="U429" s="42" t="b">
        <f t="shared" si="127"/>
        <v>1</v>
      </c>
    </row>
    <row r="430" spans="1:21" ht="285">
      <c r="A430" s="49" t="s">
        <v>243</v>
      </c>
      <c r="B430" s="49" t="s">
        <v>86</v>
      </c>
      <c r="C430" s="49" t="s">
        <v>851</v>
      </c>
      <c r="D430" s="46" t="s">
        <v>838</v>
      </c>
      <c r="E430" s="50" t="s">
        <v>51</v>
      </c>
      <c r="F430" s="48">
        <f t="shared" si="148"/>
        <v>2633.9</v>
      </c>
      <c r="G430" s="48">
        <f>G431</f>
        <v>0</v>
      </c>
      <c r="H430" s="48">
        <f>H431</f>
        <v>2633.9</v>
      </c>
      <c r="I430" s="48">
        <f t="shared" si="137"/>
        <v>2633.9</v>
      </c>
      <c r="J430" s="48">
        <f t="shared" si="138"/>
        <v>0</v>
      </c>
      <c r="K430" s="48">
        <f t="shared" si="139"/>
        <v>2633.9</v>
      </c>
      <c r="L430" s="183" t="b">
        <f t="shared" si="140"/>
        <v>1</v>
      </c>
      <c r="M430" s="183" t="b">
        <f t="shared" si="141"/>
        <v>1</v>
      </c>
      <c r="T430" s="42" t="b">
        <f t="shared" si="126"/>
        <v>1</v>
      </c>
      <c r="U430" s="42" t="b">
        <f t="shared" si="127"/>
        <v>1</v>
      </c>
    </row>
    <row r="431" spans="1:21" ht="60">
      <c r="A431" s="52"/>
      <c r="B431" s="52"/>
      <c r="C431" s="52"/>
      <c r="D431" s="46" t="s">
        <v>39</v>
      </c>
      <c r="E431" s="50" t="s">
        <v>51</v>
      </c>
      <c r="F431" s="48">
        <f t="shared" si="148"/>
        <v>2633.9</v>
      </c>
      <c r="G431" s="48">
        <f>G432</f>
        <v>0</v>
      </c>
      <c r="H431" s="48">
        <f>H432</f>
        <v>2633.9</v>
      </c>
      <c r="I431" s="48">
        <f t="shared" si="137"/>
        <v>2633.9</v>
      </c>
      <c r="J431" s="48">
        <f t="shared" si="138"/>
        <v>0</v>
      </c>
      <c r="K431" s="48">
        <f t="shared" si="139"/>
        <v>2633.9</v>
      </c>
      <c r="L431" s="183" t="b">
        <f t="shared" si="140"/>
        <v>1</v>
      </c>
      <c r="M431" s="183" t="b">
        <f t="shared" si="141"/>
        <v>1</v>
      </c>
      <c r="T431" s="42" t="b">
        <f t="shared" si="126"/>
        <v>1</v>
      </c>
      <c r="U431" s="42" t="b">
        <f t="shared" si="127"/>
        <v>1</v>
      </c>
    </row>
    <row r="432" spans="1:21" ht="30">
      <c r="A432" s="52"/>
      <c r="B432" s="52"/>
      <c r="C432" s="52"/>
      <c r="D432" s="46"/>
      <c r="E432" s="47" t="s">
        <v>581</v>
      </c>
      <c r="F432" s="48">
        <f t="shared" si="148"/>
        <v>2633.9</v>
      </c>
      <c r="G432" s="48">
        <f>G450+G447+G444+G441+G438+G435</f>
        <v>0</v>
      </c>
      <c r="H432" s="48">
        <f>H450+H447+H444+H441+H438+H435</f>
        <v>2633.9</v>
      </c>
      <c r="I432" s="48">
        <f t="shared" si="137"/>
        <v>2633.9</v>
      </c>
      <c r="J432" s="48">
        <f t="shared" si="138"/>
        <v>0</v>
      </c>
      <c r="K432" s="48">
        <f t="shared" si="139"/>
        <v>2633.9</v>
      </c>
      <c r="L432" s="183" t="b">
        <f t="shared" si="140"/>
        <v>1</v>
      </c>
      <c r="M432" s="183" t="b">
        <f t="shared" si="141"/>
        <v>1</v>
      </c>
      <c r="T432" s="42" t="b">
        <f t="shared" si="126"/>
        <v>1</v>
      </c>
      <c r="U432" s="42" t="b">
        <f t="shared" si="127"/>
        <v>1</v>
      </c>
    </row>
    <row r="433" spans="1:21" ht="150">
      <c r="A433" s="49" t="s">
        <v>244</v>
      </c>
      <c r="B433" s="49" t="s">
        <v>345</v>
      </c>
      <c r="C433" s="49" t="s">
        <v>646</v>
      </c>
      <c r="D433" s="46" t="s">
        <v>838</v>
      </c>
      <c r="E433" s="50" t="s">
        <v>51</v>
      </c>
      <c r="F433" s="48">
        <f t="shared" si="148"/>
        <v>390</v>
      </c>
      <c r="G433" s="48">
        <f>G434</f>
        <v>0</v>
      </c>
      <c r="H433" s="48">
        <f>H434</f>
        <v>390</v>
      </c>
      <c r="I433" s="48">
        <f t="shared" si="137"/>
        <v>390</v>
      </c>
      <c r="J433" s="48">
        <f t="shared" si="138"/>
        <v>0</v>
      </c>
      <c r="K433" s="48">
        <f t="shared" si="139"/>
        <v>390</v>
      </c>
      <c r="L433" s="183" t="b">
        <f t="shared" si="140"/>
        <v>1</v>
      </c>
      <c r="M433" s="183" t="b">
        <f t="shared" si="141"/>
        <v>1</v>
      </c>
      <c r="T433" s="42" t="b">
        <f aca="true" t="shared" si="149" ref="T433:T496">G433+H433=F433</f>
        <v>1</v>
      </c>
      <c r="U433" s="42" t="b">
        <f aca="true" t="shared" si="150" ref="U433:U496">J433+K433=I433</f>
        <v>1</v>
      </c>
    </row>
    <row r="434" spans="1:21" ht="60">
      <c r="A434" s="52"/>
      <c r="B434" s="52"/>
      <c r="C434" s="52"/>
      <c r="D434" s="46" t="s">
        <v>39</v>
      </c>
      <c r="E434" s="50" t="s">
        <v>51</v>
      </c>
      <c r="F434" s="48">
        <f t="shared" si="148"/>
        <v>390</v>
      </c>
      <c r="G434" s="48">
        <f>G435</f>
        <v>0</v>
      </c>
      <c r="H434" s="48">
        <f>H435</f>
        <v>390</v>
      </c>
      <c r="I434" s="48">
        <f t="shared" si="137"/>
        <v>390</v>
      </c>
      <c r="J434" s="48">
        <f t="shared" si="138"/>
        <v>0</v>
      </c>
      <c r="K434" s="48">
        <f t="shared" si="139"/>
        <v>390</v>
      </c>
      <c r="L434" s="183" t="b">
        <f t="shared" si="140"/>
        <v>1</v>
      </c>
      <c r="M434" s="183" t="b">
        <f t="shared" si="141"/>
        <v>1</v>
      </c>
      <c r="T434" s="42" t="b">
        <f t="shared" si="149"/>
        <v>1</v>
      </c>
      <c r="U434" s="42" t="b">
        <f t="shared" si="150"/>
        <v>1</v>
      </c>
    </row>
    <row r="435" spans="1:21" ht="30">
      <c r="A435" s="58"/>
      <c r="B435" s="58"/>
      <c r="C435" s="58"/>
      <c r="D435" s="46"/>
      <c r="E435" s="47" t="s">
        <v>581</v>
      </c>
      <c r="F435" s="48">
        <f t="shared" si="148"/>
        <v>390</v>
      </c>
      <c r="G435" s="48">
        <v>0</v>
      </c>
      <c r="H435" s="48">
        <v>390</v>
      </c>
      <c r="I435" s="48">
        <f t="shared" si="137"/>
        <v>390</v>
      </c>
      <c r="J435" s="48">
        <f t="shared" si="138"/>
        <v>0</v>
      </c>
      <c r="K435" s="48">
        <f t="shared" si="139"/>
        <v>390</v>
      </c>
      <c r="L435" s="183" t="b">
        <f t="shared" si="140"/>
        <v>1</v>
      </c>
      <c r="M435" s="183" t="b">
        <f t="shared" si="141"/>
        <v>1</v>
      </c>
      <c r="T435" s="42" t="b">
        <f t="shared" si="149"/>
        <v>1</v>
      </c>
      <c r="U435" s="42" t="b">
        <f t="shared" si="150"/>
        <v>1</v>
      </c>
    </row>
    <row r="436" spans="1:21" ht="120">
      <c r="A436" s="52" t="s">
        <v>133</v>
      </c>
      <c r="B436" s="52" t="s">
        <v>347</v>
      </c>
      <c r="C436" s="52" t="s">
        <v>647</v>
      </c>
      <c r="D436" s="46" t="s">
        <v>838</v>
      </c>
      <c r="E436" s="50" t="s">
        <v>51</v>
      </c>
      <c r="F436" s="48">
        <f t="shared" si="148"/>
        <v>275</v>
      </c>
      <c r="G436" s="48">
        <f>G437</f>
        <v>0</v>
      </c>
      <c r="H436" s="48">
        <f>H437</f>
        <v>275</v>
      </c>
      <c r="I436" s="48">
        <f t="shared" si="137"/>
        <v>275</v>
      </c>
      <c r="J436" s="48">
        <f t="shared" si="138"/>
        <v>0</v>
      </c>
      <c r="K436" s="48">
        <f t="shared" si="139"/>
        <v>275</v>
      </c>
      <c r="L436" s="183" t="b">
        <f t="shared" si="140"/>
        <v>1</v>
      </c>
      <c r="M436" s="183" t="b">
        <f t="shared" si="141"/>
        <v>1</v>
      </c>
      <c r="T436" s="42" t="b">
        <f t="shared" si="149"/>
        <v>1</v>
      </c>
      <c r="U436" s="42" t="b">
        <f t="shared" si="150"/>
        <v>1</v>
      </c>
    </row>
    <row r="437" spans="1:21" ht="60">
      <c r="A437" s="52"/>
      <c r="B437" s="52"/>
      <c r="C437" s="52"/>
      <c r="D437" s="46" t="s">
        <v>39</v>
      </c>
      <c r="E437" s="50" t="s">
        <v>51</v>
      </c>
      <c r="F437" s="48">
        <f t="shared" si="148"/>
        <v>275</v>
      </c>
      <c r="G437" s="48">
        <f>G438</f>
        <v>0</v>
      </c>
      <c r="H437" s="48">
        <f>H438</f>
        <v>275</v>
      </c>
      <c r="I437" s="48">
        <f t="shared" si="137"/>
        <v>275</v>
      </c>
      <c r="J437" s="48">
        <f t="shared" si="138"/>
        <v>0</v>
      </c>
      <c r="K437" s="48">
        <f t="shared" si="139"/>
        <v>275</v>
      </c>
      <c r="L437" s="183" t="b">
        <f t="shared" si="140"/>
        <v>1</v>
      </c>
      <c r="M437" s="183" t="b">
        <f t="shared" si="141"/>
        <v>1</v>
      </c>
      <c r="T437" s="42" t="b">
        <f t="shared" si="149"/>
        <v>1</v>
      </c>
      <c r="U437" s="42" t="b">
        <f t="shared" si="150"/>
        <v>1</v>
      </c>
    </row>
    <row r="438" spans="1:21" ht="30">
      <c r="A438" s="58"/>
      <c r="B438" s="58"/>
      <c r="C438" s="58"/>
      <c r="D438" s="46"/>
      <c r="E438" s="47" t="s">
        <v>581</v>
      </c>
      <c r="F438" s="48">
        <f t="shared" si="148"/>
        <v>275</v>
      </c>
      <c r="G438" s="48">
        <v>0</v>
      </c>
      <c r="H438" s="48">
        <v>275</v>
      </c>
      <c r="I438" s="48">
        <f t="shared" si="137"/>
        <v>275</v>
      </c>
      <c r="J438" s="48">
        <f t="shared" si="138"/>
        <v>0</v>
      </c>
      <c r="K438" s="48">
        <f t="shared" si="139"/>
        <v>275</v>
      </c>
      <c r="L438" s="183" t="b">
        <f t="shared" si="140"/>
        <v>1</v>
      </c>
      <c r="M438" s="183" t="b">
        <f t="shared" si="141"/>
        <v>1</v>
      </c>
      <c r="T438" s="42" t="b">
        <f t="shared" si="149"/>
        <v>1</v>
      </c>
      <c r="U438" s="42" t="b">
        <f t="shared" si="150"/>
        <v>1</v>
      </c>
    </row>
    <row r="439" spans="1:21" ht="120">
      <c r="A439" s="49" t="s">
        <v>134</v>
      </c>
      <c r="B439" s="49" t="s">
        <v>349</v>
      </c>
      <c r="C439" s="49" t="s">
        <v>648</v>
      </c>
      <c r="D439" s="46" t="s">
        <v>838</v>
      </c>
      <c r="E439" s="50" t="s">
        <v>51</v>
      </c>
      <c r="F439" s="48">
        <f t="shared" si="148"/>
        <v>205</v>
      </c>
      <c r="G439" s="48">
        <f>G440</f>
        <v>0</v>
      </c>
      <c r="H439" s="48">
        <f>H440</f>
        <v>205</v>
      </c>
      <c r="I439" s="48">
        <f t="shared" si="137"/>
        <v>205</v>
      </c>
      <c r="J439" s="48">
        <f t="shared" si="138"/>
        <v>0</v>
      </c>
      <c r="K439" s="48">
        <f t="shared" si="139"/>
        <v>205</v>
      </c>
      <c r="L439" s="183" t="b">
        <f t="shared" si="140"/>
        <v>1</v>
      </c>
      <c r="M439" s="183" t="b">
        <f t="shared" si="141"/>
        <v>1</v>
      </c>
      <c r="T439" s="42" t="b">
        <f t="shared" si="149"/>
        <v>1</v>
      </c>
      <c r="U439" s="42" t="b">
        <f t="shared" si="150"/>
        <v>1</v>
      </c>
    </row>
    <row r="440" spans="1:21" ht="60">
      <c r="A440" s="52"/>
      <c r="B440" s="52"/>
      <c r="C440" s="52"/>
      <c r="D440" s="46" t="s">
        <v>39</v>
      </c>
      <c r="E440" s="50" t="s">
        <v>51</v>
      </c>
      <c r="F440" s="48">
        <f t="shared" si="148"/>
        <v>205</v>
      </c>
      <c r="G440" s="48">
        <f>G441</f>
        <v>0</v>
      </c>
      <c r="H440" s="48">
        <f>H441</f>
        <v>205</v>
      </c>
      <c r="I440" s="48">
        <f t="shared" si="137"/>
        <v>205</v>
      </c>
      <c r="J440" s="48">
        <f t="shared" si="138"/>
        <v>0</v>
      </c>
      <c r="K440" s="48">
        <f t="shared" si="139"/>
        <v>205</v>
      </c>
      <c r="L440" s="183" t="b">
        <f t="shared" si="140"/>
        <v>1</v>
      </c>
      <c r="M440" s="183" t="b">
        <f t="shared" si="141"/>
        <v>1</v>
      </c>
      <c r="T440" s="42" t="b">
        <f t="shared" si="149"/>
        <v>1</v>
      </c>
      <c r="U440" s="42" t="b">
        <f t="shared" si="150"/>
        <v>1</v>
      </c>
    </row>
    <row r="441" spans="1:21" ht="30">
      <c r="A441" s="58"/>
      <c r="B441" s="58"/>
      <c r="C441" s="58"/>
      <c r="D441" s="46"/>
      <c r="E441" s="47" t="s">
        <v>581</v>
      </c>
      <c r="F441" s="48">
        <f t="shared" si="148"/>
        <v>205</v>
      </c>
      <c r="G441" s="48">
        <v>0</v>
      </c>
      <c r="H441" s="48">
        <v>205</v>
      </c>
      <c r="I441" s="48">
        <f t="shared" si="137"/>
        <v>205</v>
      </c>
      <c r="J441" s="48">
        <f t="shared" si="138"/>
        <v>0</v>
      </c>
      <c r="K441" s="48">
        <f t="shared" si="139"/>
        <v>205</v>
      </c>
      <c r="L441" s="183" t="b">
        <f t="shared" si="140"/>
        <v>1</v>
      </c>
      <c r="M441" s="183" t="b">
        <f t="shared" si="141"/>
        <v>1</v>
      </c>
      <c r="T441" s="42" t="b">
        <f t="shared" si="149"/>
        <v>1</v>
      </c>
      <c r="U441" s="42" t="b">
        <f t="shared" si="150"/>
        <v>1</v>
      </c>
    </row>
    <row r="442" spans="1:21" ht="120">
      <c r="A442" s="49" t="s">
        <v>135</v>
      </c>
      <c r="B442" s="49" t="s">
        <v>136</v>
      </c>
      <c r="C442" s="49" t="s">
        <v>649</v>
      </c>
      <c r="D442" s="46" t="s">
        <v>838</v>
      </c>
      <c r="E442" s="50" t="s">
        <v>51</v>
      </c>
      <c r="F442" s="48">
        <f t="shared" si="148"/>
        <v>100</v>
      </c>
      <c r="G442" s="48">
        <f>G443</f>
        <v>0</v>
      </c>
      <c r="H442" s="48">
        <f>H443</f>
        <v>100</v>
      </c>
      <c r="I442" s="48">
        <f t="shared" si="137"/>
        <v>100</v>
      </c>
      <c r="J442" s="48">
        <f t="shared" si="138"/>
        <v>0</v>
      </c>
      <c r="K442" s="48">
        <f t="shared" si="139"/>
        <v>100</v>
      </c>
      <c r="L442" s="183" t="b">
        <f t="shared" si="140"/>
        <v>1</v>
      </c>
      <c r="M442" s="183" t="b">
        <f t="shared" si="141"/>
        <v>1</v>
      </c>
      <c r="T442" s="42" t="b">
        <f t="shared" si="149"/>
        <v>1</v>
      </c>
      <c r="U442" s="42" t="b">
        <f t="shared" si="150"/>
        <v>1</v>
      </c>
    </row>
    <row r="443" spans="1:21" ht="60">
      <c r="A443" s="52"/>
      <c r="B443" s="52"/>
      <c r="C443" s="52"/>
      <c r="D443" s="46" t="s">
        <v>39</v>
      </c>
      <c r="E443" s="50" t="s">
        <v>51</v>
      </c>
      <c r="F443" s="48">
        <f t="shared" si="148"/>
        <v>100</v>
      </c>
      <c r="G443" s="48">
        <f>G444</f>
        <v>0</v>
      </c>
      <c r="H443" s="48">
        <f>H444</f>
        <v>100</v>
      </c>
      <c r="I443" s="48">
        <f t="shared" si="137"/>
        <v>100</v>
      </c>
      <c r="J443" s="48">
        <f t="shared" si="138"/>
        <v>0</v>
      </c>
      <c r="K443" s="48">
        <f t="shared" si="139"/>
        <v>100</v>
      </c>
      <c r="L443" s="183" t="b">
        <f t="shared" si="140"/>
        <v>1</v>
      </c>
      <c r="M443" s="183" t="b">
        <f t="shared" si="141"/>
        <v>1</v>
      </c>
      <c r="T443" s="42" t="b">
        <f t="shared" si="149"/>
        <v>1</v>
      </c>
      <c r="U443" s="42" t="b">
        <f t="shared" si="150"/>
        <v>1</v>
      </c>
    </row>
    <row r="444" spans="1:21" ht="30">
      <c r="A444" s="58"/>
      <c r="B444" s="58"/>
      <c r="C444" s="58"/>
      <c r="D444" s="46"/>
      <c r="E444" s="47" t="s">
        <v>581</v>
      </c>
      <c r="F444" s="48">
        <f t="shared" si="148"/>
        <v>100</v>
      </c>
      <c r="G444" s="48">
        <v>0</v>
      </c>
      <c r="H444" s="48">
        <v>100</v>
      </c>
      <c r="I444" s="48">
        <f t="shared" si="137"/>
        <v>100</v>
      </c>
      <c r="J444" s="48">
        <f t="shared" si="138"/>
        <v>0</v>
      </c>
      <c r="K444" s="48">
        <f t="shared" si="139"/>
        <v>100</v>
      </c>
      <c r="L444" s="183" t="b">
        <f t="shared" si="140"/>
        <v>1</v>
      </c>
      <c r="M444" s="183" t="b">
        <f t="shared" si="141"/>
        <v>1</v>
      </c>
      <c r="T444" s="42" t="b">
        <f t="shared" si="149"/>
        <v>1</v>
      </c>
      <c r="U444" s="42" t="b">
        <f t="shared" si="150"/>
        <v>1</v>
      </c>
    </row>
    <row r="445" spans="1:21" ht="135">
      <c r="A445" s="49" t="s">
        <v>137</v>
      </c>
      <c r="B445" s="49" t="s">
        <v>941</v>
      </c>
      <c r="C445" s="49" t="s">
        <v>650</v>
      </c>
      <c r="D445" s="46" t="s">
        <v>838</v>
      </c>
      <c r="E445" s="50" t="s">
        <v>51</v>
      </c>
      <c r="F445" s="48">
        <f t="shared" si="148"/>
        <v>150</v>
      </c>
      <c r="G445" s="48">
        <f>G446</f>
        <v>0</v>
      </c>
      <c r="H445" s="48">
        <f>H446</f>
        <v>150</v>
      </c>
      <c r="I445" s="48">
        <f t="shared" si="137"/>
        <v>150</v>
      </c>
      <c r="J445" s="48">
        <f t="shared" si="138"/>
        <v>0</v>
      </c>
      <c r="K445" s="48">
        <f t="shared" si="139"/>
        <v>150</v>
      </c>
      <c r="L445" s="183" t="b">
        <f t="shared" si="140"/>
        <v>1</v>
      </c>
      <c r="M445" s="183" t="b">
        <f t="shared" si="141"/>
        <v>1</v>
      </c>
      <c r="T445" s="42" t="b">
        <f t="shared" si="149"/>
        <v>1</v>
      </c>
      <c r="U445" s="42" t="b">
        <f t="shared" si="150"/>
        <v>1</v>
      </c>
    </row>
    <row r="446" spans="1:21" ht="60">
      <c r="A446" s="52"/>
      <c r="B446" s="52"/>
      <c r="C446" s="52"/>
      <c r="D446" s="46" t="s">
        <v>39</v>
      </c>
      <c r="E446" s="50" t="s">
        <v>51</v>
      </c>
      <c r="F446" s="48">
        <f t="shared" si="148"/>
        <v>150</v>
      </c>
      <c r="G446" s="48">
        <f>G447</f>
        <v>0</v>
      </c>
      <c r="H446" s="48">
        <f>H447</f>
        <v>150</v>
      </c>
      <c r="I446" s="48">
        <f t="shared" si="137"/>
        <v>150</v>
      </c>
      <c r="J446" s="48">
        <f t="shared" si="138"/>
        <v>0</v>
      </c>
      <c r="K446" s="48">
        <f t="shared" si="139"/>
        <v>150</v>
      </c>
      <c r="L446" s="183" t="b">
        <f t="shared" si="140"/>
        <v>1</v>
      </c>
      <c r="M446" s="183" t="b">
        <f t="shared" si="141"/>
        <v>1</v>
      </c>
      <c r="T446" s="42" t="b">
        <f t="shared" si="149"/>
        <v>1</v>
      </c>
      <c r="U446" s="42" t="b">
        <f t="shared" si="150"/>
        <v>1</v>
      </c>
    </row>
    <row r="447" spans="1:21" ht="30">
      <c r="A447" s="58"/>
      <c r="B447" s="58"/>
      <c r="C447" s="58"/>
      <c r="D447" s="46"/>
      <c r="E447" s="47" t="s">
        <v>581</v>
      </c>
      <c r="F447" s="48">
        <f t="shared" si="148"/>
        <v>150</v>
      </c>
      <c r="G447" s="48">
        <v>0</v>
      </c>
      <c r="H447" s="48">
        <v>150</v>
      </c>
      <c r="I447" s="48">
        <f t="shared" si="137"/>
        <v>150</v>
      </c>
      <c r="J447" s="48">
        <f t="shared" si="138"/>
        <v>0</v>
      </c>
      <c r="K447" s="48">
        <f t="shared" si="139"/>
        <v>150</v>
      </c>
      <c r="L447" s="183" t="b">
        <f t="shared" si="140"/>
        <v>1</v>
      </c>
      <c r="M447" s="183" t="b">
        <f t="shared" si="141"/>
        <v>1</v>
      </c>
      <c r="T447" s="42" t="b">
        <f t="shared" si="149"/>
        <v>1</v>
      </c>
      <c r="U447" s="42" t="b">
        <f t="shared" si="150"/>
        <v>1</v>
      </c>
    </row>
    <row r="448" spans="1:21" ht="75">
      <c r="A448" s="49" t="s">
        <v>74</v>
      </c>
      <c r="B448" s="49" t="s">
        <v>75</v>
      </c>
      <c r="C448" s="49" t="s">
        <v>651</v>
      </c>
      <c r="D448" s="46" t="s">
        <v>838</v>
      </c>
      <c r="E448" s="50" t="s">
        <v>51</v>
      </c>
      <c r="F448" s="48">
        <f aca="true" t="shared" si="151" ref="F448:F480">G448+H448</f>
        <v>1513.9</v>
      </c>
      <c r="G448" s="48">
        <f>G449</f>
        <v>0</v>
      </c>
      <c r="H448" s="48">
        <f>H449</f>
        <v>1513.9</v>
      </c>
      <c r="I448" s="48">
        <f t="shared" si="137"/>
        <v>1513.9</v>
      </c>
      <c r="J448" s="48">
        <f t="shared" si="138"/>
        <v>0</v>
      </c>
      <c r="K448" s="48">
        <f t="shared" si="139"/>
        <v>1513.9</v>
      </c>
      <c r="L448" s="183" t="b">
        <f t="shared" si="140"/>
        <v>1</v>
      </c>
      <c r="M448" s="183" t="b">
        <f t="shared" si="141"/>
        <v>1</v>
      </c>
      <c r="T448" s="42" t="b">
        <f t="shared" si="149"/>
        <v>1</v>
      </c>
      <c r="U448" s="42" t="b">
        <f t="shared" si="150"/>
        <v>1</v>
      </c>
    </row>
    <row r="449" spans="1:21" ht="60">
      <c r="A449" s="52"/>
      <c r="B449" s="52"/>
      <c r="C449" s="52"/>
      <c r="D449" s="46" t="s">
        <v>39</v>
      </c>
      <c r="E449" s="50" t="s">
        <v>51</v>
      </c>
      <c r="F449" s="48">
        <f t="shared" si="151"/>
        <v>1513.9</v>
      </c>
      <c r="G449" s="48">
        <f>G450</f>
        <v>0</v>
      </c>
      <c r="H449" s="48">
        <f>H450</f>
        <v>1513.9</v>
      </c>
      <c r="I449" s="48">
        <f t="shared" si="137"/>
        <v>1513.9</v>
      </c>
      <c r="J449" s="48">
        <f t="shared" si="138"/>
        <v>0</v>
      </c>
      <c r="K449" s="48">
        <f t="shared" si="139"/>
        <v>1513.9</v>
      </c>
      <c r="L449" s="183" t="b">
        <f t="shared" si="140"/>
        <v>1</v>
      </c>
      <c r="M449" s="183" t="b">
        <f t="shared" si="141"/>
        <v>1</v>
      </c>
      <c r="T449" s="42" t="b">
        <f t="shared" si="149"/>
        <v>1</v>
      </c>
      <c r="U449" s="42" t="b">
        <f t="shared" si="150"/>
        <v>1</v>
      </c>
    </row>
    <row r="450" spans="1:21" ht="30">
      <c r="A450" s="58"/>
      <c r="B450" s="58"/>
      <c r="C450" s="58"/>
      <c r="D450" s="46"/>
      <c r="E450" s="47" t="s">
        <v>581</v>
      </c>
      <c r="F450" s="48">
        <f t="shared" si="151"/>
        <v>1513.9</v>
      </c>
      <c r="G450" s="48">
        <v>0</v>
      </c>
      <c r="H450" s="48">
        <v>1513.9</v>
      </c>
      <c r="I450" s="48">
        <f t="shared" si="137"/>
        <v>1513.9</v>
      </c>
      <c r="J450" s="48">
        <f t="shared" si="138"/>
        <v>0</v>
      </c>
      <c r="K450" s="48">
        <f t="shared" si="139"/>
        <v>1513.9</v>
      </c>
      <c r="L450" s="183" t="b">
        <f t="shared" si="140"/>
        <v>1</v>
      </c>
      <c r="M450" s="183" t="b">
        <f t="shared" si="141"/>
        <v>1</v>
      </c>
      <c r="T450" s="42" t="b">
        <f t="shared" si="149"/>
        <v>1</v>
      </c>
      <c r="U450" s="42" t="b">
        <f t="shared" si="150"/>
        <v>1</v>
      </c>
    </row>
    <row r="451" spans="1:21" ht="135">
      <c r="A451" s="49" t="s">
        <v>518</v>
      </c>
      <c r="B451" s="49" t="s">
        <v>3</v>
      </c>
      <c r="C451" s="49" t="s">
        <v>217</v>
      </c>
      <c r="D451" s="46" t="s">
        <v>838</v>
      </c>
      <c r="E451" s="50" t="s">
        <v>51</v>
      </c>
      <c r="F451" s="48">
        <f t="shared" si="151"/>
        <v>510</v>
      </c>
      <c r="G451" s="48">
        <f>G452</f>
        <v>0</v>
      </c>
      <c r="H451" s="48">
        <f>H452</f>
        <v>510</v>
      </c>
      <c r="I451" s="48">
        <f t="shared" si="137"/>
        <v>510</v>
      </c>
      <c r="J451" s="48">
        <f t="shared" si="138"/>
        <v>0</v>
      </c>
      <c r="K451" s="48">
        <f t="shared" si="139"/>
        <v>510</v>
      </c>
      <c r="L451" s="183" t="b">
        <f t="shared" si="140"/>
        <v>1</v>
      </c>
      <c r="M451" s="183" t="b">
        <f t="shared" si="141"/>
        <v>1</v>
      </c>
      <c r="T451" s="42" t="b">
        <f t="shared" si="149"/>
        <v>1</v>
      </c>
      <c r="U451" s="42" t="b">
        <f t="shared" si="150"/>
        <v>1</v>
      </c>
    </row>
    <row r="452" spans="1:21" ht="60">
      <c r="A452" s="52"/>
      <c r="B452" s="52"/>
      <c r="C452" s="52"/>
      <c r="D452" s="46" t="s">
        <v>39</v>
      </c>
      <c r="E452" s="50" t="s">
        <v>51</v>
      </c>
      <c r="F452" s="48">
        <f t="shared" si="151"/>
        <v>510</v>
      </c>
      <c r="G452" s="48">
        <f>G453</f>
        <v>0</v>
      </c>
      <c r="H452" s="48">
        <f>H453</f>
        <v>510</v>
      </c>
      <c r="I452" s="48">
        <f t="shared" si="137"/>
        <v>510</v>
      </c>
      <c r="J452" s="48">
        <f t="shared" si="138"/>
        <v>0</v>
      </c>
      <c r="K452" s="48">
        <f t="shared" si="139"/>
        <v>510</v>
      </c>
      <c r="L452" s="183" t="b">
        <f t="shared" si="140"/>
        <v>1</v>
      </c>
      <c r="M452" s="183" t="b">
        <f t="shared" si="141"/>
        <v>1</v>
      </c>
      <c r="T452" s="42" t="b">
        <f t="shared" si="149"/>
        <v>1</v>
      </c>
      <c r="U452" s="42" t="b">
        <f t="shared" si="150"/>
        <v>1</v>
      </c>
    </row>
    <row r="453" spans="1:21" ht="30">
      <c r="A453" s="58"/>
      <c r="B453" s="58"/>
      <c r="C453" s="58"/>
      <c r="D453" s="46"/>
      <c r="E453" s="47" t="s">
        <v>590</v>
      </c>
      <c r="F453" s="48">
        <f t="shared" si="151"/>
        <v>510</v>
      </c>
      <c r="G453" s="48">
        <f>G459+G456+G462</f>
        <v>0</v>
      </c>
      <c r="H453" s="48">
        <f>H459+H456+H462</f>
        <v>510</v>
      </c>
      <c r="I453" s="48">
        <f t="shared" si="137"/>
        <v>510</v>
      </c>
      <c r="J453" s="48">
        <f t="shared" si="138"/>
        <v>0</v>
      </c>
      <c r="K453" s="48">
        <f t="shared" si="139"/>
        <v>510</v>
      </c>
      <c r="L453" s="183" t="b">
        <f t="shared" si="140"/>
        <v>1</v>
      </c>
      <c r="M453" s="183" t="b">
        <f t="shared" si="141"/>
        <v>1</v>
      </c>
      <c r="T453" s="42" t="b">
        <f t="shared" si="149"/>
        <v>1</v>
      </c>
      <c r="U453" s="42" t="b">
        <f t="shared" si="150"/>
        <v>1</v>
      </c>
    </row>
    <row r="454" spans="1:21" ht="225">
      <c r="A454" s="49" t="s">
        <v>873</v>
      </c>
      <c r="B454" s="49" t="s">
        <v>798</v>
      </c>
      <c r="C454" s="49" t="s">
        <v>852</v>
      </c>
      <c r="D454" s="46" t="s">
        <v>838</v>
      </c>
      <c r="E454" s="50" t="s">
        <v>51</v>
      </c>
      <c r="F454" s="48">
        <f t="shared" si="151"/>
        <v>20</v>
      </c>
      <c r="G454" s="48">
        <f>G455</f>
        <v>0</v>
      </c>
      <c r="H454" s="48">
        <f>H455</f>
        <v>20</v>
      </c>
      <c r="I454" s="48">
        <f t="shared" si="137"/>
        <v>20</v>
      </c>
      <c r="J454" s="48">
        <f t="shared" si="138"/>
        <v>0</v>
      </c>
      <c r="K454" s="48">
        <f t="shared" si="139"/>
        <v>20</v>
      </c>
      <c r="L454" s="183" t="b">
        <f t="shared" si="140"/>
        <v>1</v>
      </c>
      <c r="M454" s="183" t="b">
        <f t="shared" si="141"/>
        <v>1</v>
      </c>
      <c r="T454" s="42" t="b">
        <f t="shared" si="149"/>
        <v>1</v>
      </c>
      <c r="U454" s="42" t="b">
        <f t="shared" si="150"/>
        <v>1</v>
      </c>
    </row>
    <row r="455" spans="1:21" ht="60">
      <c r="A455" s="52"/>
      <c r="B455" s="52"/>
      <c r="C455" s="52"/>
      <c r="D455" s="46" t="s">
        <v>39</v>
      </c>
      <c r="E455" s="50" t="s">
        <v>51</v>
      </c>
      <c r="F455" s="48">
        <f t="shared" si="151"/>
        <v>20</v>
      </c>
      <c r="G455" s="48">
        <f>G456</f>
        <v>0</v>
      </c>
      <c r="H455" s="48">
        <f>H456</f>
        <v>20</v>
      </c>
      <c r="I455" s="48">
        <f t="shared" si="137"/>
        <v>20</v>
      </c>
      <c r="J455" s="48">
        <f t="shared" si="138"/>
        <v>0</v>
      </c>
      <c r="K455" s="48">
        <f t="shared" si="139"/>
        <v>20</v>
      </c>
      <c r="L455" s="183" t="b">
        <f t="shared" si="140"/>
        <v>1</v>
      </c>
      <c r="M455" s="183" t="b">
        <f t="shared" si="141"/>
        <v>1</v>
      </c>
      <c r="T455" s="42" t="b">
        <f t="shared" si="149"/>
        <v>1</v>
      </c>
      <c r="U455" s="42" t="b">
        <f t="shared" si="150"/>
        <v>1</v>
      </c>
    </row>
    <row r="456" spans="1:21" ht="30">
      <c r="A456" s="58"/>
      <c r="B456" s="58"/>
      <c r="C456" s="58"/>
      <c r="D456" s="46"/>
      <c r="E456" s="47" t="s">
        <v>590</v>
      </c>
      <c r="F456" s="48">
        <f t="shared" si="151"/>
        <v>20</v>
      </c>
      <c r="G456" s="48">
        <v>0</v>
      </c>
      <c r="H456" s="48">
        <v>20</v>
      </c>
      <c r="I456" s="48">
        <f t="shared" si="137"/>
        <v>20</v>
      </c>
      <c r="J456" s="48">
        <f t="shared" si="138"/>
        <v>0</v>
      </c>
      <c r="K456" s="48">
        <f t="shared" si="139"/>
        <v>20</v>
      </c>
      <c r="L456" s="183" t="b">
        <f t="shared" si="140"/>
        <v>1</v>
      </c>
      <c r="M456" s="183" t="b">
        <f t="shared" si="141"/>
        <v>1</v>
      </c>
      <c r="T456" s="42" t="b">
        <f t="shared" si="149"/>
        <v>1</v>
      </c>
      <c r="U456" s="42" t="b">
        <f t="shared" si="150"/>
        <v>1</v>
      </c>
    </row>
    <row r="457" spans="1:21" ht="120">
      <c r="A457" s="57" t="s">
        <v>531</v>
      </c>
      <c r="B457" s="49" t="s">
        <v>532</v>
      </c>
      <c r="C457" s="49" t="s">
        <v>853</v>
      </c>
      <c r="D457" s="46" t="s">
        <v>838</v>
      </c>
      <c r="E457" s="50" t="s">
        <v>51</v>
      </c>
      <c r="F457" s="48">
        <f t="shared" si="151"/>
        <v>300</v>
      </c>
      <c r="G457" s="48">
        <f>G458</f>
        <v>0</v>
      </c>
      <c r="H457" s="48">
        <f>H458</f>
        <v>300</v>
      </c>
      <c r="I457" s="48">
        <f t="shared" si="137"/>
        <v>300</v>
      </c>
      <c r="J457" s="48">
        <f t="shared" si="138"/>
        <v>0</v>
      </c>
      <c r="K457" s="48">
        <f t="shared" si="139"/>
        <v>300</v>
      </c>
      <c r="L457" s="183" t="b">
        <f t="shared" si="140"/>
        <v>1</v>
      </c>
      <c r="M457" s="183" t="b">
        <f t="shared" si="141"/>
        <v>1</v>
      </c>
      <c r="T457" s="42" t="b">
        <f t="shared" si="149"/>
        <v>1</v>
      </c>
      <c r="U457" s="42" t="b">
        <f t="shared" si="150"/>
        <v>1</v>
      </c>
    </row>
    <row r="458" spans="1:21" ht="60">
      <c r="A458" s="56"/>
      <c r="B458" s="52"/>
      <c r="C458" s="52"/>
      <c r="D458" s="46" t="s">
        <v>39</v>
      </c>
      <c r="E458" s="50" t="s">
        <v>51</v>
      </c>
      <c r="F458" s="48">
        <f t="shared" si="151"/>
        <v>300</v>
      </c>
      <c r="G458" s="48">
        <f>G459</f>
        <v>0</v>
      </c>
      <c r="H458" s="48">
        <f>H459</f>
        <v>300</v>
      </c>
      <c r="I458" s="48">
        <f t="shared" si="137"/>
        <v>300</v>
      </c>
      <c r="J458" s="48">
        <f t="shared" si="138"/>
        <v>0</v>
      </c>
      <c r="K458" s="48">
        <f t="shared" si="139"/>
        <v>300</v>
      </c>
      <c r="L458" s="183" t="b">
        <f t="shared" si="140"/>
        <v>1</v>
      </c>
      <c r="M458" s="183" t="b">
        <f t="shared" si="141"/>
        <v>1</v>
      </c>
      <c r="T458" s="42" t="b">
        <f t="shared" si="149"/>
        <v>1</v>
      </c>
      <c r="U458" s="42" t="b">
        <f t="shared" si="150"/>
        <v>1</v>
      </c>
    </row>
    <row r="459" spans="1:21" ht="30">
      <c r="A459" s="68"/>
      <c r="B459" s="58"/>
      <c r="C459" s="58"/>
      <c r="D459" s="46"/>
      <c r="E459" s="47" t="s">
        <v>590</v>
      </c>
      <c r="F459" s="48">
        <f t="shared" si="151"/>
        <v>300</v>
      </c>
      <c r="G459" s="48">
        <v>0</v>
      </c>
      <c r="H459" s="48">
        <v>300</v>
      </c>
      <c r="I459" s="48">
        <f t="shared" si="137"/>
        <v>300</v>
      </c>
      <c r="J459" s="48">
        <f t="shared" si="138"/>
        <v>0</v>
      </c>
      <c r="K459" s="48">
        <f t="shared" si="139"/>
        <v>300</v>
      </c>
      <c r="L459" s="183" t="b">
        <f t="shared" si="140"/>
        <v>1</v>
      </c>
      <c r="M459" s="183" t="b">
        <f t="shared" si="141"/>
        <v>1</v>
      </c>
      <c r="T459" s="42" t="b">
        <f t="shared" si="149"/>
        <v>1</v>
      </c>
      <c r="U459" s="42" t="b">
        <f t="shared" si="150"/>
        <v>1</v>
      </c>
    </row>
    <row r="460" spans="1:21" ht="60">
      <c r="A460" s="56" t="s">
        <v>380</v>
      </c>
      <c r="B460" s="52" t="s">
        <v>381</v>
      </c>
      <c r="C460" s="52" t="s">
        <v>41</v>
      </c>
      <c r="D460" s="46" t="s">
        <v>838</v>
      </c>
      <c r="E460" s="50" t="s">
        <v>51</v>
      </c>
      <c r="F460" s="48">
        <f aca="true" t="shared" si="152" ref="F460:H461">F461</f>
        <v>190</v>
      </c>
      <c r="G460" s="48">
        <f t="shared" si="152"/>
        <v>0</v>
      </c>
      <c r="H460" s="48">
        <f t="shared" si="152"/>
        <v>190</v>
      </c>
      <c r="I460" s="48">
        <f aca="true" t="shared" si="153" ref="I460:K462">F460</f>
        <v>190</v>
      </c>
      <c r="J460" s="48">
        <f t="shared" si="153"/>
        <v>0</v>
      </c>
      <c r="K460" s="48">
        <f t="shared" si="153"/>
        <v>190</v>
      </c>
      <c r="L460" s="183" t="b">
        <f t="shared" si="140"/>
        <v>1</v>
      </c>
      <c r="M460" s="183" t="b">
        <f t="shared" si="141"/>
        <v>1</v>
      </c>
      <c r="T460" s="42" t="b">
        <f t="shared" si="149"/>
        <v>1</v>
      </c>
      <c r="U460" s="42" t="b">
        <f t="shared" si="150"/>
        <v>1</v>
      </c>
    </row>
    <row r="461" spans="1:21" ht="60">
      <c r="A461" s="56"/>
      <c r="B461" s="52"/>
      <c r="C461" s="52"/>
      <c r="D461" s="46" t="s">
        <v>39</v>
      </c>
      <c r="E461" s="50" t="s">
        <v>51</v>
      </c>
      <c r="F461" s="48">
        <f t="shared" si="152"/>
        <v>190</v>
      </c>
      <c r="G461" s="48">
        <f t="shared" si="152"/>
        <v>0</v>
      </c>
      <c r="H461" s="48">
        <f t="shared" si="152"/>
        <v>190</v>
      </c>
      <c r="I461" s="48">
        <f t="shared" si="153"/>
        <v>190</v>
      </c>
      <c r="J461" s="48">
        <f t="shared" si="153"/>
        <v>0</v>
      </c>
      <c r="K461" s="48">
        <f t="shared" si="153"/>
        <v>190</v>
      </c>
      <c r="L461" s="183" t="b">
        <f t="shared" si="140"/>
        <v>1</v>
      </c>
      <c r="M461" s="183" t="b">
        <f t="shared" si="141"/>
        <v>1</v>
      </c>
      <c r="T461" s="42" t="b">
        <f t="shared" si="149"/>
        <v>1</v>
      </c>
      <c r="U461" s="42" t="b">
        <f t="shared" si="150"/>
        <v>1</v>
      </c>
    </row>
    <row r="462" spans="1:21" ht="30">
      <c r="A462" s="56"/>
      <c r="B462" s="52"/>
      <c r="C462" s="52"/>
      <c r="D462" s="46"/>
      <c r="E462" s="47" t="s">
        <v>590</v>
      </c>
      <c r="F462" s="48">
        <f>G462+H462</f>
        <v>190</v>
      </c>
      <c r="G462" s="48">
        <v>0</v>
      </c>
      <c r="H462" s="48">
        <v>190</v>
      </c>
      <c r="I462" s="48">
        <f t="shared" si="153"/>
        <v>190</v>
      </c>
      <c r="J462" s="48">
        <f t="shared" si="153"/>
        <v>0</v>
      </c>
      <c r="K462" s="48">
        <f t="shared" si="153"/>
        <v>190</v>
      </c>
      <c r="L462" s="183" t="b">
        <f aca="true" t="shared" si="154" ref="L462:L525">G462+H462=F462</f>
        <v>1</v>
      </c>
      <c r="M462" s="183" t="b">
        <f aca="true" t="shared" si="155" ref="M462:M525">J462+K462=I462</f>
        <v>1</v>
      </c>
      <c r="T462" s="42" t="b">
        <f t="shared" si="149"/>
        <v>1</v>
      </c>
      <c r="U462" s="42" t="b">
        <f t="shared" si="150"/>
        <v>1</v>
      </c>
    </row>
    <row r="463" spans="1:21" ht="120">
      <c r="A463" s="49" t="s">
        <v>939</v>
      </c>
      <c r="B463" s="49" t="s">
        <v>76</v>
      </c>
      <c r="C463" s="311" t="s">
        <v>427</v>
      </c>
      <c r="D463" s="46" t="s">
        <v>838</v>
      </c>
      <c r="E463" s="50" t="s">
        <v>51</v>
      </c>
      <c r="F463" s="48">
        <f t="shared" si="151"/>
        <v>100</v>
      </c>
      <c r="G463" s="48">
        <f>G464</f>
        <v>0</v>
      </c>
      <c r="H463" s="48">
        <f>H464</f>
        <v>100</v>
      </c>
      <c r="I463" s="48">
        <f aca="true" t="shared" si="156" ref="I463:I530">F463</f>
        <v>100</v>
      </c>
      <c r="J463" s="48">
        <f aca="true" t="shared" si="157" ref="J463:J530">G463</f>
        <v>0</v>
      </c>
      <c r="K463" s="48">
        <f aca="true" t="shared" si="158" ref="K463:K530">H463</f>
        <v>100</v>
      </c>
      <c r="L463" s="183" t="b">
        <f t="shared" si="154"/>
        <v>1</v>
      </c>
      <c r="M463" s="183" t="b">
        <f t="shared" si="155"/>
        <v>1</v>
      </c>
      <c r="T463" s="42" t="b">
        <f t="shared" si="149"/>
        <v>1</v>
      </c>
      <c r="U463" s="42" t="b">
        <f t="shared" si="150"/>
        <v>1</v>
      </c>
    </row>
    <row r="464" spans="1:21" ht="60">
      <c r="A464" s="52"/>
      <c r="B464" s="52"/>
      <c r="C464" s="312"/>
      <c r="D464" s="46" t="s">
        <v>39</v>
      </c>
      <c r="E464" s="50" t="s">
        <v>51</v>
      </c>
      <c r="F464" s="48">
        <f t="shared" si="151"/>
        <v>100</v>
      </c>
      <c r="G464" s="48">
        <f>G465</f>
        <v>0</v>
      </c>
      <c r="H464" s="48">
        <f>H465</f>
        <v>100</v>
      </c>
      <c r="I464" s="48">
        <f t="shared" si="156"/>
        <v>100</v>
      </c>
      <c r="J464" s="48">
        <f t="shared" si="157"/>
        <v>0</v>
      </c>
      <c r="K464" s="48">
        <f t="shared" si="158"/>
        <v>100</v>
      </c>
      <c r="L464" s="183" t="b">
        <f t="shared" si="154"/>
        <v>1</v>
      </c>
      <c r="M464" s="183" t="b">
        <f t="shared" si="155"/>
        <v>1</v>
      </c>
      <c r="T464" s="42" t="b">
        <f t="shared" si="149"/>
        <v>1</v>
      </c>
      <c r="U464" s="42" t="b">
        <f t="shared" si="150"/>
        <v>1</v>
      </c>
    </row>
    <row r="465" spans="1:21" ht="30">
      <c r="A465" s="58"/>
      <c r="B465" s="52"/>
      <c r="C465" s="313"/>
      <c r="D465" s="46"/>
      <c r="E465" s="47" t="s">
        <v>580</v>
      </c>
      <c r="F465" s="48">
        <f t="shared" si="151"/>
        <v>100</v>
      </c>
      <c r="G465" s="48">
        <f>G468</f>
        <v>0</v>
      </c>
      <c r="H465" s="48">
        <f>H468</f>
        <v>100</v>
      </c>
      <c r="I465" s="48">
        <f t="shared" si="156"/>
        <v>100</v>
      </c>
      <c r="J465" s="48">
        <f t="shared" si="157"/>
        <v>0</v>
      </c>
      <c r="K465" s="48">
        <f t="shared" si="158"/>
        <v>100</v>
      </c>
      <c r="L465" s="183" t="b">
        <f t="shared" si="154"/>
        <v>1</v>
      </c>
      <c r="M465" s="183" t="b">
        <f t="shared" si="155"/>
        <v>1</v>
      </c>
      <c r="T465" s="42" t="b">
        <f t="shared" si="149"/>
        <v>1</v>
      </c>
      <c r="U465" s="42" t="b">
        <f t="shared" si="150"/>
        <v>1</v>
      </c>
    </row>
    <row r="466" spans="1:21" ht="30">
      <c r="A466" s="311" t="s">
        <v>66</v>
      </c>
      <c r="B466" s="311" t="s">
        <v>496</v>
      </c>
      <c r="C466" s="311" t="s">
        <v>428</v>
      </c>
      <c r="D466" s="46" t="s">
        <v>838</v>
      </c>
      <c r="E466" s="50" t="s">
        <v>51</v>
      </c>
      <c r="F466" s="48">
        <f t="shared" si="151"/>
        <v>100</v>
      </c>
      <c r="G466" s="48">
        <f>G467</f>
        <v>0</v>
      </c>
      <c r="H466" s="48">
        <f>H467</f>
        <v>100</v>
      </c>
      <c r="I466" s="48">
        <f t="shared" si="156"/>
        <v>100</v>
      </c>
      <c r="J466" s="48">
        <f t="shared" si="157"/>
        <v>0</v>
      </c>
      <c r="K466" s="48">
        <f t="shared" si="158"/>
        <v>100</v>
      </c>
      <c r="L466" s="183" t="b">
        <f t="shared" si="154"/>
        <v>1</v>
      </c>
      <c r="M466" s="183" t="b">
        <f t="shared" si="155"/>
        <v>1</v>
      </c>
      <c r="T466" s="42" t="b">
        <f t="shared" si="149"/>
        <v>1</v>
      </c>
      <c r="U466" s="42" t="b">
        <f t="shared" si="150"/>
        <v>1</v>
      </c>
    </row>
    <row r="467" spans="1:21" ht="60">
      <c r="A467" s="312"/>
      <c r="B467" s="312"/>
      <c r="C467" s="312"/>
      <c r="D467" s="46" t="s">
        <v>39</v>
      </c>
      <c r="E467" s="50" t="s">
        <v>51</v>
      </c>
      <c r="F467" s="48">
        <f t="shared" si="151"/>
        <v>100</v>
      </c>
      <c r="G467" s="48">
        <f>G468</f>
        <v>0</v>
      </c>
      <c r="H467" s="48">
        <f>H468</f>
        <v>100</v>
      </c>
      <c r="I467" s="48">
        <f t="shared" si="156"/>
        <v>100</v>
      </c>
      <c r="J467" s="48">
        <f t="shared" si="157"/>
        <v>0</v>
      </c>
      <c r="K467" s="48">
        <f t="shared" si="158"/>
        <v>100</v>
      </c>
      <c r="L467" s="183" t="b">
        <f t="shared" si="154"/>
        <v>1</v>
      </c>
      <c r="M467" s="183" t="b">
        <f t="shared" si="155"/>
        <v>1</v>
      </c>
      <c r="T467" s="42" t="b">
        <f t="shared" si="149"/>
        <v>1</v>
      </c>
      <c r="U467" s="42" t="b">
        <f t="shared" si="150"/>
        <v>1</v>
      </c>
    </row>
    <row r="468" spans="1:21" ht="30">
      <c r="A468" s="313"/>
      <c r="B468" s="313"/>
      <c r="C468" s="313"/>
      <c r="D468" s="46"/>
      <c r="E468" s="47" t="s">
        <v>580</v>
      </c>
      <c r="F468" s="48">
        <f t="shared" si="151"/>
        <v>100</v>
      </c>
      <c r="G468" s="48">
        <v>0</v>
      </c>
      <c r="H468" s="48">
        <v>100</v>
      </c>
      <c r="I468" s="48">
        <f t="shared" si="156"/>
        <v>100</v>
      </c>
      <c r="J468" s="48">
        <f t="shared" si="157"/>
        <v>0</v>
      </c>
      <c r="K468" s="48">
        <f t="shared" si="158"/>
        <v>100</v>
      </c>
      <c r="L468" s="183" t="b">
        <f t="shared" si="154"/>
        <v>1</v>
      </c>
      <c r="M468" s="183" t="b">
        <f t="shared" si="155"/>
        <v>1</v>
      </c>
      <c r="T468" s="42" t="b">
        <f t="shared" si="149"/>
        <v>1</v>
      </c>
      <c r="U468" s="42" t="b">
        <f t="shared" si="150"/>
        <v>1</v>
      </c>
    </row>
    <row r="469" spans="1:21" ht="75">
      <c r="A469" s="52" t="s">
        <v>229</v>
      </c>
      <c r="B469" s="52" t="s">
        <v>29</v>
      </c>
      <c r="C469" s="52" t="s">
        <v>429</v>
      </c>
      <c r="D469" s="46" t="s">
        <v>838</v>
      </c>
      <c r="E469" s="50" t="s">
        <v>51</v>
      </c>
      <c r="F469" s="48">
        <f>F470</f>
        <v>29985.800000000003</v>
      </c>
      <c r="G469" s="48">
        <f>G470</f>
        <v>29386</v>
      </c>
      <c r="H469" s="48">
        <f>H470</f>
        <v>599.8</v>
      </c>
      <c r="I469" s="48">
        <f t="shared" si="156"/>
        <v>29985.800000000003</v>
      </c>
      <c r="J469" s="48">
        <f t="shared" si="157"/>
        <v>29386</v>
      </c>
      <c r="K469" s="48">
        <f t="shared" si="158"/>
        <v>599.8</v>
      </c>
      <c r="L469" s="183" t="b">
        <f t="shared" si="154"/>
        <v>1</v>
      </c>
      <c r="M469" s="183" t="b">
        <f t="shared" si="155"/>
        <v>1</v>
      </c>
      <c r="T469" s="42" t="b">
        <f t="shared" si="149"/>
        <v>1</v>
      </c>
      <c r="U469" s="42" t="b">
        <f t="shared" si="150"/>
        <v>1</v>
      </c>
    </row>
    <row r="470" spans="1:21" ht="60">
      <c r="A470" s="52"/>
      <c r="B470" s="52"/>
      <c r="C470" s="52"/>
      <c r="D470" s="46" t="s">
        <v>39</v>
      </c>
      <c r="E470" s="50" t="s">
        <v>51</v>
      </c>
      <c r="F470" s="48">
        <f>SUM(F471:F472)</f>
        <v>29985.800000000003</v>
      </c>
      <c r="G470" s="48">
        <f>SUM(G471:G472)</f>
        <v>29386</v>
      </c>
      <c r="H470" s="48">
        <f>SUM(H471:H472)</f>
        <v>599.8</v>
      </c>
      <c r="I470" s="48">
        <f t="shared" si="156"/>
        <v>29985.800000000003</v>
      </c>
      <c r="J470" s="48">
        <f t="shared" si="157"/>
        <v>29386</v>
      </c>
      <c r="K470" s="48">
        <f t="shared" si="158"/>
        <v>599.8</v>
      </c>
      <c r="L470" s="183" t="b">
        <f t="shared" si="154"/>
        <v>1</v>
      </c>
      <c r="M470" s="183" t="b">
        <f t="shared" si="155"/>
        <v>1</v>
      </c>
      <c r="N470" s="43" t="b">
        <f aca="true" t="shared" si="159" ref="N470:S470">F471+F472=F470</f>
        <v>1</v>
      </c>
      <c r="O470" s="43" t="b">
        <f t="shared" si="159"/>
        <v>1</v>
      </c>
      <c r="P470" s="43" t="b">
        <f t="shared" si="159"/>
        <v>1</v>
      </c>
      <c r="Q470" s="43" t="b">
        <f t="shared" si="159"/>
        <v>1</v>
      </c>
      <c r="R470" s="43" t="b">
        <f t="shared" si="159"/>
        <v>1</v>
      </c>
      <c r="S470" s="43" t="b">
        <f t="shared" si="159"/>
        <v>1</v>
      </c>
      <c r="T470" s="42" t="b">
        <f t="shared" si="149"/>
        <v>1</v>
      </c>
      <c r="U470" s="42" t="b">
        <f t="shared" si="150"/>
        <v>1</v>
      </c>
    </row>
    <row r="471" spans="1:21" ht="30">
      <c r="A471" s="52"/>
      <c r="B471" s="52"/>
      <c r="C471" s="52"/>
      <c r="D471" s="46"/>
      <c r="E471" s="47" t="s">
        <v>16</v>
      </c>
      <c r="F471" s="48">
        <f aca="true" t="shared" si="160" ref="F471:H472">F475</f>
        <v>21933.600000000002</v>
      </c>
      <c r="G471" s="48">
        <f t="shared" si="160"/>
        <v>21494.9</v>
      </c>
      <c r="H471" s="48">
        <f t="shared" si="160"/>
        <v>438.7</v>
      </c>
      <c r="I471" s="48">
        <f t="shared" si="156"/>
        <v>21933.600000000002</v>
      </c>
      <c r="J471" s="48">
        <f t="shared" si="157"/>
        <v>21494.9</v>
      </c>
      <c r="K471" s="48">
        <f t="shared" si="158"/>
        <v>438.7</v>
      </c>
      <c r="L471" s="183" t="b">
        <f t="shared" si="154"/>
        <v>1</v>
      </c>
      <c r="M471" s="183" t="b">
        <f t="shared" si="155"/>
        <v>1</v>
      </c>
      <c r="T471" s="42" t="b">
        <f t="shared" si="149"/>
        <v>1</v>
      </c>
      <c r="U471" s="42" t="b">
        <f t="shared" si="150"/>
        <v>1</v>
      </c>
    </row>
    <row r="472" spans="1:21" ht="30">
      <c r="A472" s="58"/>
      <c r="B472" s="58"/>
      <c r="C472" s="58"/>
      <c r="D472" s="46"/>
      <c r="E472" s="47" t="s">
        <v>15</v>
      </c>
      <c r="F472" s="48">
        <f t="shared" si="160"/>
        <v>8052.200000000001</v>
      </c>
      <c r="G472" s="48">
        <f t="shared" si="160"/>
        <v>7891.1</v>
      </c>
      <c r="H472" s="48">
        <f t="shared" si="160"/>
        <v>161.1</v>
      </c>
      <c r="I472" s="48">
        <f t="shared" si="156"/>
        <v>8052.200000000001</v>
      </c>
      <c r="J472" s="48">
        <f t="shared" si="157"/>
        <v>7891.1</v>
      </c>
      <c r="K472" s="48">
        <f t="shared" si="158"/>
        <v>161.1</v>
      </c>
      <c r="L472" s="183" t="b">
        <f t="shared" si="154"/>
        <v>1</v>
      </c>
      <c r="M472" s="183" t="b">
        <f t="shared" si="155"/>
        <v>1</v>
      </c>
      <c r="T472" s="42" t="b">
        <f t="shared" si="149"/>
        <v>1</v>
      </c>
      <c r="U472" s="42" t="b">
        <f t="shared" si="150"/>
        <v>1</v>
      </c>
    </row>
    <row r="473" spans="1:21" ht="135">
      <c r="A473" s="52" t="s">
        <v>13</v>
      </c>
      <c r="B473" s="52" t="s">
        <v>14</v>
      </c>
      <c r="C473" s="52" t="s">
        <v>42</v>
      </c>
      <c r="D473" s="46" t="s">
        <v>838</v>
      </c>
      <c r="E473" s="50" t="s">
        <v>51</v>
      </c>
      <c r="F473" s="48">
        <f>F474</f>
        <v>29985.800000000003</v>
      </c>
      <c r="G473" s="48">
        <f>G474</f>
        <v>29386</v>
      </c>
      <c r="H473" s="48">
        <f>H474</f>
        <v>599.8</v>
      </c>
      <c r="I473" s="48">
        <f t="shared" si="156"/>
        <v>29985.800000000003</v>
      </c>
      <c r="J473" s="48">
        <f t="shared" si="157"/>
        <v>29386</v>
      </c>
      <c r="K473" s="48">
        <f t="shared" si="158"/>
        <v>599.8</v>
      </c>
      <c r="L473" s="183" t="b">
        <f t="shared" si="154"/>
        <v>1</v>
      </c>
      <c r="M473" s="183" t="b">
        <f t="shared" si="155"/>
        <v>1</v>
      </c>
      <c r="T473" s="42" t="b">
        <f t="shared" si="149"/>
        <v>1</v>
      </c>
      <c r="U473" s="42" t="b">
        <f t="shared" si="150"/>
        <v>1</v>
      </c>
    </row>
    <row r="474" spans="1:21" ht="60">
      <c r="A474" s="52"/>
      <c r="B474" s="52"/>
      <c r="C474" s="52"/>
      <c r="D474" s="46" t="s">
        <v>39</v>
      </c>
      <c r="E474" s="50" t="s">
        <v>51</v>
      </c>
      <c r="F474" s="48">
        <f>SUM(F475:F476)</f>
        <v>29985.800000000003</v>
      </c>
      <c r="G474" s="48">
        <f>SUM(G475:G476)</f>
        <v>29386</v>
      </c>
      <c r="H474" s="48">
        <f>SUM(H475:H476)</f>
        <v>599.8</v>
      </c>
      <c r="I474" s="48">
        <f t="shared" si="156"/>
        <v>29985.800000000003</v>
      </c>
      <c r="J474" s="48">
        <f t="shared" si="157"/>
        <v>29386</v>
      </c>
      <c r="K474" s="48">
        <f t="shared" si="158"/>
        <v>599.8</v>
      </c>
      <c r="L474" s="183" t="b">
        <f t="shared" si="154"/>
        <v>1</v>
      </c>
      <c r="M474" s="183" t="b">
        <f t="shared" si="155"/>
        <v>1</v>
      </c>
      <c r="T474" s="42" t="b">
        <f t="shared" si="149"/>
        <v>1</v>
      </c>
      <c r="U474" s="42" t="b">
        <f t="shared" si="150"/>
        <v>1</v>
      </c>
    </row>
    <row r="475" spans="1:21" ht="30">
      <c r="A475" s="52"/>
      <c r="B475" s="52"/>
      <c r="C475" s="52"/>
      <c r="D475" s="46"/>
      <c r="E475" s="47" t="s">
        <v>16</v>
      </c>
      <c r="F475" s="48">
        <f>G475+H475</f>
        <v>21933.600000000002</v>
      </c>
      <c r="G475" s="48">
        <v>21494.9</v>
      </c>
      <c r="H475" s="48">
        <v>438.7</v>
      </c>
      <c r="I475" s="48">
        <f>F475</f>
        <v>21933.600000000002</v>
      </c>
      <c r="J475" s="48">
        <f>G475</f>
        <v>21494.9</v>
      </c>
      <c r="K475" s="48">
        <f>H475</f>
        <v>438.7</v>
      </c>
      <c r="L475" s="183" t="b">
        <f t="shared" si="154"/>
        <v>1</v>
      </c>
      <c r="M475" s="183" t="b">
        <f t="shared" si="155"/>
        <v>1</v>
      </c>
      <c r="T475" s="42" t="b">
        <f t="shared" si="149"/>
        <v>1</v>
      </c>
      <c r="U475" s="42" t="b">
        <f t="shared" si="150"/>
        <v>1</v>
      </c>
    </row>
    <row r="476" spans="1:21" ht="30">
      <c r="A476" s="52"/>
      <c r="B476" s="52"/>
      <c r="C476" s="52"/>
      <c r="D476" s="46"/>
      <c r="E476" s="47" t="s">
        <v>15</v>
      </c>
      <c r="F476" s="48">
        <f>G476+H476</f>
        <v>8052.200000000001</v>
      </c>
      <c r="G476" s="48">
        <v>7891.1</v>
      </c>
      <c r="H476" s="48">
        <v>161.1</v>
      </c>
      <c r="I476" s="48">
        <f t="shared" si="156"/>
        <v>8052.200000000001</v>
      </c>
      <c r="J476" s="48">
        <f t="shared" si="157"/>
        <v>7891.1</v>
      </c>
      <c r="K476" s="48">
        <f t="shared" si="158"/>
        <v>161.1</v>
      </c>
      <c r="L476" s="183" t="b">
        <f t="shared" si="154"/>
        <v>1</v>
      </c>
      <c r="M476" s="183" t="b">
        <f t="shared" si="155"/>
        <v>1</v>
      </c>
      <c r="T476" s="42" t="b">
        <f t="shared" si="149"/>
        <v>1</v>
      </c>
      <c r="U476" s="42" t="b">
        <f t="shared" si="150"/>
        <v>1</v>
      </c>
    </row>
    <row r="477" spans="1:21" ht="75">
      <c r="A477" s="49" t="s">
        <v>497</v>
      </c>
      <c r="B477" s="49" t="s">
        <v>67</v>
      </c>
      <c r="C477" s="49" t="s">
        <v>629</v>
      </c>
      <c r="D477" s="46" t="s">
        <v>838</v>
      </c>
      <c r="E477" s="50" t="s">
        <v>51</v>
      </c>
      <c r="F477" s="48">
        <f t="shared" si="151"/>
        <v>119612.3</v>
      </c>
      <c r="G477" s="48">
        <f>G478+G491</f>
        <v>0</v>
      </c>
      <c r="H477" s="48">
        <f>H478+H491</f>
        <v>119612.3</v>
      </c>
      <c r="I477" s="48">
        <f t="shared" si="156"/>
        <v>119612.3</v>
      </c>
      <c r="J477" s="48">
        <f t="shared" si="157"/>
        <v>0</v>
      </c>
      <c r="K477" s="48">
        <f t="shared" si="158"/>
        <v>119612.3</v>
      </c>
      <c r="L477" s="183" t="b">
        <f t="shared" si="154"/>
        <v>1</v>
      </c>
      <c r="M477" s="183" t="b">
        <f t="shared" si="155"/>
        <v>1</v>
      </c>
      <c r="N477" s="43" t="b">
        <f aca="true" t="shared" si="161" ref="N477:S477">F478+F490=F477</f>
        <v>1</v>
      </c>
      <c r="O477" s="43" t="b">
        <f t="shared" si="161"/>
        <v>1</v>
      </c>
      <c r="P477" s="43" t="b">
        <f t="shared" si="161"/>
        <v>1</v>
      </c>
      <c r="Q477" s="43" t="b">
        <f t="shared" si="161"/>
        <v>1</v>
      </c>
      <c r="R477" s="43" t="b">
        <f t="shared" si="161"/>
        <v>1</v>
      </c>
      <c r="S477" s="43" t="b">
        <f t="shared" si="161"/>
        <v>1</v>
      </c>
      <c r="T477" s="42" t="b">
        <f t="shared" si="149"/>
        <v>1</v>
      </c>
      <c r="U477" s="42" t="b">
        <f t="shared" si="150"/>
        <v>1</v>
      </c>
    </row>
    <row r="478" spans="1:21" ht="60">
      <c r="A478" s="52"/>
      <c r="B478" s="52"/>
      <c r="C478" s="52"/>
      <c r="D478" s="46" t="s">
        <v>39</v>
      </c>
      <c r="E478" s="50" t="s">
        <v>51</v>
      </c>
      <c r="F478" s="48">
        <f>G478+H478</f>
        <v>119089.3</v>
      </c>
      <c r="G478" s="48">
        <f>G498+G508+G548</f>
        <v>0</v>
      </c>
      <c r="H478" s="48">
        <f>SUM(H479:H489)</f>
        <v>119089.3</v>
      </c>
      <c r="I478" s="48">
        <f t="shared" si="156"/>
        <v>119089.3</v>
      </c>
      <c r="J478" s="48">
        <f t="shared" si="157"/>
        <v>0</v>
      </c>
      <c r="K478" s="48">
        <f t="shared" si="158"/>
        <v>119089.3</v>
      </c>
      <c r="L478" s="183" t="b">
        <f t="shared" si="154"/>
        <v>1</v>
      </c>
      <c r="M478" s="183" t="b">
        <f t="shared" si="155"/>
        <v>1</v>
      </c>
      <c r="N478" s="104" t="b">
        <f aca="true" t="shared" si="162" ref="N478:S478">SUM(F479:F489)=F478</f>
        <v>1</v>
      </c>
      <c r="O478" s="104" t="b">
        <f t="shared" si="162"/>
        <v>1</v>
      </c>
      <c r="P478" s="104" t="b">
        <f t="shared" si="162"/>
        <v>1</v>
      </c>
      <c r="Q478" s="104" t="b">
        <f t="shared" si="162"/>
        <v>1</v>
      </c>
      <c r="R478" s="104" t="b">
        <f t="shared" si="162"/>
        <v>1</v>
      </c>
      <c r="S478" s="104" t="b">
        <f t="shared" si="162"/>
        <v>1</v>
      </c>
      <c r="T478" s="42" t="b">
        <f t="shared" si="149"/>
        <v>1</v>
      </c>
      <c r="U478" s="42" t="b">
        <f t="shared" si="150"/>
        <v>1</v>
      </c>
    </row>
    <row r="479" spans="1:21" ht="30">
      <c r="A479" s="56"/>
      <c r="B479" s="52"/>
      <c r="C479" s="52"/>
      <c r="D479" s="46"/>
      <c r="E479" s="47" t="s">
        <v>447</v>
      </c>
      <c r="F479" s="48">
        <f t="shared" si="151"/>
        <v>50</v>
      </c>
      <c r="G479" s="48">
        <f>G494</f>
        <v>0</v>
      </c>
      <c r="H479" s="48">
        <f>H494</f>
        <v>50</v>
      </c>
      <c r="I479" s="48">
        <f t="shared" si="156"/>
        <v>50</v>
      </c>
      <c r="J479" s="48">
        <f t="shared" si="157"/>
        <v>0</v>
      </c>
      <c r="K479" s="48">
        <f t="shared" si="158"/>
        <v>50</v>
      </c>
      <c r="L479" s="183" t="b">
        <f t="shared" si="154"/>
        <v>1</v>
      </c>
      <c r="M479" s="183" t="b">
        <f t="shared" si="155"/>
        <v>1</v>
      </c>
      <c r="T479" s="42" t="b">
        <f t="shared" si="149"/>
        <v>1</v>
      </c>
      <c r="U479" s="42" t="b">
        <f t="shared" si="150"/>
        <v>1</v>
      </c>
    </row>
    <row r="480" spans="1:21" ht="30">
      <c r="A480" s="56"/>
      <c r="B480" s="52"/>
      <c r="C480" s="52"/>
      <c r="D480" s="46"/>
      <c r="E480" s="47" t="s">
        <v>867</v>
      </c>
      <c r="F480" s="48">
        <f t="shared" si="151"/>
        <v>109.3</v>
      </c>
      <c r="G480" s="48">
        <f>G500</f>
        <v>0</v>
      </c>
      <c r="H480" s="48">
        <f>H500</f>
        <v>109.3</v>
      </c>
      <c r="I480" s="48">
        <f t="shared" si="156"/>
        <v>109.3</v>
      </c>
      <c r="J480" s="48">
        <f t="shared" si="157"/>
        <v>0</v>
      </c>
      <c r="K480" s="48">
        <f t="shared" si="158"/>
        <v>109.3</v>
      </c>
      <c r="L480" s="183" t="b">
        <f t="shared" si="154"/>
        <v>1</v>
      </c>
      <c r="M480" s="183" t="b">
        <f t="shared" si="155"/>
        <v>1</v>
      </c>
      <c r="T480" s="42" t="b">
        <f t="shared" si="149"/>
        <v>1</v>
      </c>
      <c r="U480" s="42" t="b">
        <f t="shared" si="150"/>
        <v>1</v>
      </c>
    </row>
    <row r="481" spans="1:21" ht="30">
      <c r="A481" s="52"/>
      <c r="B481" s="52"/>
      <c r="C481" s="52"/>
      <c r="D481" s="46"/>
      <c r="E481" s="47" t="s">
        <v>865</v>
      </c>
      <c r="F481" s="48">
        <f aca="true" t="shared" si="163" ref="F481:H485">F509</f>
        <v>1757.6</v>
      </c>
      <c r="G481" s="48">
        <f t="shared" si="163"/>
        <v>0</v>
      </c>
      <c r="H481" s="48">
        <f t="shared" si="163"/>
        <v>1757.6</v>
      </c>
      <c r="I481" s="48">
        <f t="shared" si="156"/>
        <v>1757.6</v>
      </c>
      <c r="J481" s="48">
        <f t="shared" si="157"/>
        <v>0</v>
      </c>
      <c r="K481" s="48">
        <f t="shared" si="158"/>
        <v>1757.6</v>
      </c>
      <c r="L481" s="183" t="b">
        <f t="shared" si="154"/>
        <v>1</v>
      </c>
      <c r="M481" s="183" t="b">
        <f t="shared" si="155"/>
        <v>1</v>
      </c>
      <c r="T481" s="42" t="b">
        <f t="shared" si="149"/>
        <v>1</v>
      </c>
      <c r="U481" s="42" t="b">
        <f t="shared" si="150"/>
        <v>1</v>
      </c>
    </row>
    <row r="482" spans="1:21" ht="30">
      <c r="A482" s="52"/>
      <c r="B482" s="52"/>
      <c r="C482" s="52"/>
      <c r="D482" s="46"/>
      <c r="E482" s="47" t="s">
        <v>863</v>
      </c>
      <c r="F482" s="48">
        <f t="shared" si="163"/>
        <v>3377.6</v>
      </c>
      <c r="G482" s="48">
        <f t="shared" si="163"/>
        <v>0</v>
      </c>
      <c r="H482" s="48">
        <f t="shared" si="163"/>
        <v>3377.6</v>
      </c>
      <c r="I482" s="48">
        <f t="shared" si="156"/>
        <v>3377.6</v>
      </c>
      <c r="J482" s="48">
        <f t="shared" si="157"/>
        <v>0</v>
      </c>
      <c r="K482" s="48">
        <f t="shared" si="158"/>
        <v>3377.6</v>
      </c>
      <c r="L482" s="183" t="b">
        <f t="shared" si="154"/>
        <v>1</v>
      </c>
      <c r="M482" s="183" t="b">
        <f t="shared" si="155"/>
        <v>1</v>
      </c>
      <c r="T482" s="42" t="b">
        <f t="shared" si="149"/>
        <v>1</v>
      </c>
      <c r="U482" s="42" t="b">
        <f t="shared" si="150"/>
        <v>1</v>
      </c>
    </row>
    <row r="483" spans="1:21" ht="30">
      <c r="A483" s="52"/>
      <c r="B483" s="52"/>
      <c r="C483" s="52"/>
      <c r="D483" s="46"/>
      <c r="E483" s="47" t="s">
        <v>866</v>
      </c>
      <c r="F483" s="48">
        <f t="shared" si="163"/>
        <v>532.9</v>
      </c>
      <c r="G483" s="48">
        <f t="shared" si="163"/>
        <v>0</v>
      </c>
      <c r="H483" s="48">
        <f t="shared" si="163"/>
        <v>532.9</v>
      </c>
      <c r="I483" s="48">
        <f t="shared" si="156"/>
        <v>532.9</v>
      </c>
      <c r="J483" s="48">
        <f t="shared" si="157"/>
        <v>0</v>
      </c>
      <c r="K483" s="48">
        <f t="shared" si="158"/>
        <v>532.9</v>
      </c>
      <c r="L483" s="183" t="b">
        <f t="shared" si="154"/>
        <v>1</v>
      </c>
      <c r="M483" s="183" t="b">
        <f t="shared" si="155"/>
        <v>1</v>
      </c>
      <c r="T483" s="42" t="b">
        <f t="shared" si="149"/>
        <v>1</v>
      </c>
      <c r="U483" s="42" t="b">
        <f t="shared" si="150"/>
        <v>1</v>
      </c>
    </row>
    <row r="484" spans="1:21" ht="30">
      <c r="A484" s="52"/>
      <c r="B484" s="52"/>
      <c r="C484" s="52"/>
      <c r="D484" s="46"/>
      <c r="E484" s="47" t="s">
        <v>864</v>
      </c>
      <c r="F484" s="48">
        <f t="shared" si="163"/>
        <v>15962.8</v>
      </c>
      <c r="G484" s="48">
        <f t="shared" si="163"/>
        <v>0</v>
      </c>
      <c r="H484" s="48">
        <f t="shared" si="163"/>
        <v>15962.8</v>
      </c>
      <c r="I484" s="48">
        <f t="shared" si="156"/>
        <v>15962.8</v>
      </c>
      <c r="J484" s="48">
        <f t="shared" si="157"/>
        <v>0</v>
      </c>
      <c r="K484" s="48">
        <f t="shared" si="158"/>
        <v>15962.8</v>
      </c>
      <c r="L484" s="183" t="b">
        <f t="shared" si="154"/>
        <v>1</v>
      </c>
      <c r="M484" s="183" t="b">
        <f t="shared" si="155"/>
        <v>1</v>
      </c>
      <c r="T484" s="42" t="b">
        <f t="shared" si="149"/>
        <v>1</v>
      </c>
      <c r="U484" s="42" t="b">
        <f t="shared" si="150"/>
        <v>1</v>
      </c>
    </row>
    <row r="485" spans="1:21" ht="30">
      <c r="A485" s="52"/>
      <c r="B485" s="52"/>
      <c r="C485" s="52"/>
      <c r="D485" s="46"/>
      <c r="E485" s="47" t="s">
        <v>862</v>
      </c>
      <c r="F485" s="48">
        <f t="shared" si="163"/>
        <v>96749.1</v>
      </c>
      <c r="G485" s="48">
        <f t="shared" si="163"/>
        <v>0</v>
      </c>
      <c r="H485" s="48">
        <f t="shared" si="163"/>
        <v>96749.1</v>
      </c>
      <c r="I485" s="48">
        <f t="shared" si="156"/>
        <v>96749.1</v>
      </c>
      <c r="J485" s="48">
        <f t="shared" si="157"/>
        <v>0</v>
      </c>
      <c r="K485" s="48">
        <f t="shared" si="158"/>
        <v>96749.1</v>
      </c>
      <c r="L485" s="183" t="b">
        <f t="shared" si="154"/>
        <v>1</v>
      </c>
      <c r="M485" s="183" t="b">
        <f t="shared" si="155"/>
        <v>1</v>
      </c>
      <c r="T485" s="42" t="b">
        <f t="shared" si="149"/>
        <v>1</v>
      </c>
      <c r="U485" s="42" t="b">
        <f t="shared" si="150"/>
        <v>1</v>
      </c>
    </row>
    <row r="486" spans="1:21" ht="30">
      <c r="A486" s="56"/>
      <c r="B486" s="52"/>
      <c r="C486" s="56"/>
      <c r="D486" s="46"/>
      <c r="E486" s="53" t="s">
        <v>377</v>
      </c>
      <c r="F486" s="48">
        <f>F514</f>
        <v>0</v>
      </c>
      <c r="G486" s="48">
        <f>G514</f>
        <v>0</v>
      </c>
      <c r="H486" s="48">
        <f>H514</f>
        <v>0</v>
      </c>
      <c r="I486" s="48">
        <f t="shared" si="156"/>
        <v>0</v>
      </c>
      <c r="J486" s="48">
        <f t="shared" si="157"/>
        <v>0</v>
      </c>
      <c r="K486" s="48">
        <f t="shared" si="158"/>
        <v>0</v>
      </c>
      <c r="L486" s="183" t="b">
        <f t="shared" si="154"/>
        <v>1</v>
      </c>
      <c r="M486" s="183" t="b">
        <f t="shared" si="155"/>
        <v>1</v>
      </c>
      <c r="T486" s="42" t="b">
        <f t="shared" si="149"/>
        <v>1</v>
      </c>
      <c r="U486" s="42" t="b">
        <f t="shared" si="150"/>
        <v>1</v>
      </c>
    </row>
    <row r="487" spans="1:21" ht="30">
      <c r="A487" s="56"/>
      <c r="B487" s="52"/>
      <c r="C487" s="56"/>
      <c r="D487" s="46"/>
      <c r="E487" s="53" t="s">
        <v>378</v>
      </c>
      <c r="F487" s="48">
        <f aca="true" t="shared" si="164" ref="F487:H488">F515</f>
        <v>0</v>
      </c>
      <c r="G487" s="48">
        <f t="shared" si="164"/>
        <v>0</v>
      </c>
      <c r="H487" s="48">
        <f t="shared" si="164"/>
        <v>0</v>
      </c>
      <c r="I487" s="48">
        <f t="shared" si="156"/>
        <v>0</v>
      </c>
      <c r="J487" s="48">
        <f t="shared" si="157"/>
        <v>0</v>
      </c>
      <c r="K487" s="48">
        <f t="shared" si="158"/>
        <v>0</v>
      </c>
      <c r="L487" s="183" t="b">
        <f t="shared" si="154"/>
        <v>1</v>
      </c>
      <c r="M487" s="183" t="b">
        <f t="shared" si="155"/>
        <v>1</v>
      </c>
      <c r="T487" s="42" t="b">
        <f t="shared" si="149"/>
        <v>1</v>
      </c>
      <c r="U487" s="42" t="b">
        <f t="shared" si="150"/>
        <v>1</v>
      </c>
    </row>
    <row r="488" spans="1:21" ht="30">
      <c r="A488" s="56"/>
      <c r="B488" s="52"/>
      <c r="C488" s="56"/>
      <c r="D488" s="46"/>
      <c r="E488" s="53" t="s">
        <v>379</v>
      </c>
      <c r="F488" s="48">
        <f t="shared" si="164"/>
        <v>0</v>
      </c>
      <c r="G488" s="48">
        <f t="shared" si="164"/>
        <v>0</v>
      </c>
      <c r="H488" s="48">
        <f t="shared" si="164"/>
        <v>0</v>
      </c>
      <c r="I488" s="48">
        <f t="shared" si="156"/>
        <v>0</v>
      </c>
      <c r="J488" s="48">
        <f t="shared" si="157"/>
        <v>0</v>
      </c>
      <c r="K488" s="48">
        <f t="shared" si="158"/>
        <v>0</v>
      </c>
      <c r="L488" s="183" t="b">
        <f t="shared" si="154"/>
        <v>1</v>
      </c>
      <c r="M488" s="183" t="b">
        <f t="shared" si="155"/>
        <v>1</v>
      </c>
      <c r="T488" s="42" t="b">
        <f t="shared" si="149"/>
        <v>1</v>
      </c>
      <c r="U488" s="42" t="b">
        <f t="shared" si="150"/>
        <v>1</v>
      </c>
    </row>
    <row r="489" spans="1:21" ht="30">
      <c r="A489" s="56"/>
      <c r="B489" s="52"/>
      <c r="C489" s="56"/>
      <c r="D489" s="46"/>
      <c r="E489" s="47" t="s">
        <v>860</v>
      </c>
      <c r="F489" s="48">
        <f aca="true" t="shared" si="165" ref="F489:F500">G489+H489</f>
        <v>550</v>
      </c>
      <c r="G489" s="48">
        <f>G550</f>
        <v>0</v>
      </c>
      <c r="H489" s="48">
        <f>H550</f>
        <v>550</v>
      </c>
      <c r="I489" s="48">
        <f t="shared" si="156"/>
        <v>550</v>
      </c>
      <c r="J489" s="48">
        <f t="shared" si="157"/>
        <v>0</v>
      </c>
      <c r="K489" s="48">
        <f t="shared" si="158"/>
        <v>550</v>
      </c>
      <c r="L489" s="183" t="b">
        <f t="shared" si="154"/>
        <v>1</v>
      </c>
      <c r="M489" s="183" t="b">
        <f t="shared" si="155"/>
        <v>1</v>
      </c>
      <c r="T489" s="42" t="b">
        <f t="shared" si="149"/>
        <v>1</v>
      </c>
      <c r="U489" s="42" t="b">
        <f t="shared" si="150"/>
        <v>1</v>
      </c>
    </row>
    <row r="490" spans="1:21" ht="60">
      <c r="A490" s="56"/>
      <c r="B490" s="52"/>
      <c r="C490" s="56"/>
      <c r="D490" s="46" t="s">
        <v>913</v>
      </c>
      <c r="E490" s="50" t="s">
        <v>51</v>
      </c>
      <c r="F490" s="48">
        <f t="shared" si="165"/>
        <v>523</v>
      </c>
      <c r="G490" s="48">
        <f>G491</f>
        <v>0</v>
      </c>
      <c r="H490" s="48">
        <f>H491</f>
        <v>523</v>
      </c>
      <c r="I490" s="48">
        <f t="shared" si="156"/>
        <v>523</v>
      </c>
      <c r="J490" s="48">
        <f t="shared" si="157"/>
        <v>0</v>
      </c>
      <c r="K490" s="48">
        <f t="shared" si="158"/>
        <v>523</v>
      </c>
      <c r="L490" s="183" t="b">
        <f t="shared" si="154"/>
        <v>1</v>
      </c>
      <c r="M490" s="183" t="b">
        <f t="shared" si="155"/>
        <v>1</v>
      </c>
      <c r="T490" s="42" t="b">
        <f t="shared" si="149"/>
        <v>1</v>
      </c>
      <c r="U490" s="42" t="b">
        <f t="shared" si="150"/>
        <v>1</v>
      </c>
    </row>
    <row r="491" spans="1:21" ht="30">
      <c r="A491" s="68"/>
      <c r="B491" s="58"/>
      <c r="C491" s="58"/>
      <c r="D491" s="46"/>
      <c r="E491" s="47" t="s">
        <v>861</v>
      </c>
      <c r="F491" s="48">
        <f t="shared" si="165"/>
        <v>523</v>
      </c>
      <c r="G491" s="48">
        <f>G518</f>
        <v>0</v>
      </c>
      <c r="H491" s="48">
        <f>H518</f>
        <v>523</v>
      </c>
      <c r="I491" s="48">
        <f t="shared" si="156"/>
        <v>523</v>
      </c>
      <c r="J491" s="48">
        <f t="shared" si="157"/>
        <v>0</v>
      </c>
      <c r="K491" s="48">
        <f t="shared" si="158"/>
        <v>523</v>
      </c>
      <c r="L491" s="183" t="b">
        <f t="shared" si="154"/>
        <v>1</v>
      </c>
      <c r="M491" s="183" t="b">
        <f t="shared" si="155"/>
        <v>1</v>
      </c>
      <c r="T491" s="42" t="b">
        <f t="shared" si="149"/>
        <v>1</v>
      </c>
      <c r="U491" s="42" t="b">
        <f t="shared" si="150"/>
        <v>1</v>
      </c>
    </row>
    <row r="492" spans="1:21" ht="165">
      <c r="A492" s="56" t="s">
        <v>446</v>
      </c>
      <c r="B492" s="52" t="s">
        <v>69</v>
      </c>
      <c r="C492" s="52" t="s">
        <v>430</v>
      </c>
      <c r="D492" s="46" t="s">
        <v>838</v>
      </c>
      <c r="E492" s="50" t="s">
        <v>51</v>
      </c>
      <c r="F492" s="48">
        <f t="shared" si="165"/>
        <v>50</v>
      </c>
      <c r="G492" s="48">
        <f>G493</f>
        <v>0</v>
      </c>
      <c r="H492" s="48">
        <f>H493</f>
        <v>50</v>
      </c>
      <c r="I492" s="48">
        <f t="shared" si="156"/>
        <v>50</v>
      </c>
      <c r="J492" s="48">
        <f t="shared" si="157"/>
        <v>0</v>
      </c>
      <c r="K492" s="48">
        <f t="shared" si="158"/>
        <v>50</v>
      </c>
      <c r="L492" s="183" t="b">
        <f t="shared" si="154"/>
        <v>1</v>
      </c>
      <c r="M492" s="183" t="b">
        <f t="shared" si="155"/>
        <v>1</v>
      </c>
      <c r="T492" s="42" t="b">
        <f t="shared" si="149"/>
        <v>1</v>
      </c>
      <c r="U492" s="42" t="b">
        <f t="shared" si="150"/>
        <v>1</v>
      </c>
    </row>
    <row r="493" spans="1:21" ht="60">
      <c r="A493" s="56"/>
      <c r="B493" s="52"/>
      <c r="C493" s="52"/>
      <c r="D493" s="46" t="s">
        <v>39</v>
      </c>
      <c r="E493" s="50"/>
      <c r="F493" s="48">
        <f t="shared" si="165"/>
        <v>50</v>
      </c>
      <c r="G493" s="48">
        <f>G494</f>
        <v>0</v>
      </c>
      <c r="H493" s="48">
        <f>H494</f>
        <v>50</v>
      </c>
      <c r="I493" s="48">
        <f t="shared" si="156"/>
        <v>50</v>
      </c>
      <c r="J493" s="48">
        <f t="shared" si="157"/>
        <v>0</v>
      </c>
      <c r="K493" s="48">
        <f t="shared" si="158"/>
        <v>50</v>
      </c>
      <c r="L493" s="183" t="b">
        <f t="shared" si="154"/>
        <v>1</v>
      </c>
      <c r="M493" s="183" t="b">
        <f t="shared" si="155"/>
        <v>1</v>
      </c>
      <c r="T493" s="42" t="b">
        <f t="shared" si="149"/>
        <v>1</v>
      </c>
      <c r="U493" s="42" t="b">
        <f t="shared" si="150"/>
        <v>1</v>
      </c>
    </row>
    <row r="494" spans="1:21" ht="30">
      <c r="A494" s="68"/>
      <c r="B494" s="58"/>
      <c r="C494" s="58"/>
      <c r="D494" s="46"/>
      <c r="E494" s="47" t="s">
        <v>447</v>
      </c>
      <c r="F494" s="48">
        <f t="shared" si="165"/>
        <v>50</v>
      </c>
      <c r="G494" s="48">
        <f>G497</f>
        <v>0</v>
      </c>
      <c r="H494" s="48">
        <f>H497</f>
        <v>50</v>
      </c>
      <c r="I494" s="48">
        <f t="shared" si="156"/>
        <v>50</v>
      </c>
      <c r="J494" s="48">
        <f t="shared" si="157"/>
        <v>0</v>
      </c>
      <c r="K494" s="48">
        <f t="shared" si="158"/>
        <v>50</v>
      </c>
      <c r="L494" s="183" t="b">
        <f t="shared" si="154"/>
        <v>1</v>
      </c>
      <c r="M494" s="183" t="b">
        <f t="shared" si="155"/>
        <v>1</v>
      </c>
      <c r="T494" s="42" t="b">
        <f t="shared" si="149"/>
        <v>1</v>
      </c>
      <c r="U494" s="42" t="b">
        <f t="shared" si="150"/>
        <v>1</v>
      </c>
    </row>
    <row r="495" spans="1:21" ht="75">
      <c r="A495" s="56" t="s">
        <v>654</v>
      </c>
      <c r="B495" s="52" t="s">
        <v>91</v>
      </c>
      <c r="C495" s="52" t="s">
        <v>431</v>
      </c>
      <c r="D495" s="46" t="s">
        <v>838</v>
      </c>
      <c r="E495" s="50" t="s">
        <v>51</v>
      </c>
      <c r="F495" s="48">
        <f t="shared" si="165"/>
        <v>50</v>
      </c>
      <c r="G495" s="48">
        <f>G497</f>
        <v>0</v>
      </c>
      <c r="H495" s="48">
        <f>H497</f>
        <v>50</v>
      </c>
      <c r="I495" s="48">
        <f t="shared" si="156"/>
        <v>50</v>
      </c>
      <c r="J495" s="48">
        <f t="shared" si="157"/>
        <v>0</v>
      </c>
      <c r="K495" s="48">
        <f t="shared" si="158"/>
        <v>50</v>
      </c>
      <c r="L495" s="183" t="b">
        <f t="shared" si="154"/>
        <v>1</v>
      </c>
      <c r="M495" s="183" t="b">
        <f t="shared" si="155"/>
        <v>1</v>
      </c>
      <c r="T495" s="42" t="b">
        <f t="shared" si="149"/>
        <v>1</v>
      </c>
      <c r="U495" s="42" t="b">
        <f t="shared" si="150"/>
        <v>1</v>
      </c>
    </row>
    <row r="496" spans="1:21" ht="60">
      <c r="A496" s="56"/>
      <c r="B496" s="52"/>
      <c r="C496" s="52"/>
      <c r="D496" s="46" t="s">
        <v>39</v>
      </c>
      <c r="E496" s="50" t="s">
        <v>51</v>
      </c>
      <c r="F496" s="48">
        <f t="shared" si="165"/>
        <v>50</v>
      </c>
      <c r="G496" s="48">
        <f>G497</f>
        <v>0</v>
      </c>
      <c r="H496" s="48">
        <f>H497</f>
        <v>50</v>
      </c>
      <c r="I496" s="48">
        <f t="shared" si="156"/>
        <v>50</v>
      </c>
      <c r="J496" s="48">
        <f t="shared" si="157"/>
        <v>0</v>
      </c>
      <c r="K496" s="48">
        <f t="shared" si="158"/>
        <v>50</v>
      </c>
      <c r="L496" s="183" t="b">
        <f t="shared" si="154"/>
        <v>1</v>
      </c>
      <c r="M496" s="183" t="b">
        <f t="shared" si="155"/>
        <v>1</v>
      </c>
      <c r="T496" s="42" t="b">
        <f t="shared" si="149"/>
        <v>1</v>
      </c>
      <c r="U496" s="42" t="b">
        <f t="shared" si="150"/>
        <v>1</v>
      </c>
    </row>
    <row r="497" spans="1:21" ht="30">
      <c r="A497" s="56"/>
      <c r="B497" s="52"/>
      <c r="C497" s="52"/>
      <c r="D497" s="46"/>
      <c r="E497" s="47" t="s">
        <v>447</v>
      </c>
      <c r="F497" s="48">
        <f t="shared" si="165"/>
        <v>50</v>
      </c>
      <c r="G497" s="48">
        <v>0</v>
      </c>
      <c r="H497" s="48">
        <v>50</v>
      </c>
      <c r="I497" s="48">
        <f t="shared" si="156"/>
        <v>50</v>
      </c>
      <c r="J497" s="48">
        <f t="shared" si="157"/>
        <v>0</v>
      </c>
      <c r="K497" s="48">
        <f t="shared" si="158"/>
        <v>50</v>
      </c>
      <c r="L497" s="183" t="b">
        <f t="shared" si="154"/>
        <v>1</v>
      </c>
      <c r="M497" s="183" t="b">
        <f t="shared" si="155"/>
        <v>1</v>
      </c>
      <c r="T497" s="42" t="b">
        <f aca="true" t="shared" si="166" ref="T497:T560">G497+H497=F497</f>
        <v>1</v>
      </c>
      <c r="U497" s="42" t="b">
        <f aca="true" t="shared" si="167" ref="U497:U560">J497+K497=I497</f>
        <v>1</v>
      </c>
    </row>
    <row r="498" spans="1:21" ht="75">
      <c r="A498" s="49" t="s">
        <v>50</v>
      </c>
      <c r="B498" s="49" t="s">
        <v>71</v>
      </c>
      <c r="C498" s="49" t="s">
        <v>432</v>
      </c>
      <c r="D498" s="46" t="s">
        <v>838</v>
      </c>
      <c r="E498" s="50" t="s">
        <v>51</v>
      </c>
      <c r="F498" s="48">
        <f t="shared" si="165"/>
        <v>109.3</v>
      </c>
      <c r="G498" s="48">
        <f>G499</f>
        <v>0</v>
      </c>
      <c r="H498" s="48">
        <f>H499</f>
        <v>109.3</v>
      </c>
      <c r="I498" s="48">
        <f t="shared" si="156"/>
        <v>109.3</v>
      </c>
      <c r="J498" s="48">
        <f t="shared" si="157"/>
        <v>0</v>
      </c>
      <c r="K498" s="48">
        <f t="shared" si="158"/>
        <v>109.3</v>
      </c>
      <c r="L498" s="183" t="b">
        <f t="shared" si="154"/>
        <v>1</v>
      </c>
      <c r="M498" s="183" t="b">
        <f t="shared" si="155"/>
        <v>1</v>
      </c>
      <c r="T498" s="42" t="b">
        <f t="shared" si="166"/>
        <v>1</v>
      </c>
      <c r="U498" s="42" t="b">
        <f t="shared" si="167"/>
        <v>1</v>
      </c>
    </row>
    <row r="499" spans="1:21" ht="60">
      <c r="A499" s="52"/>
      <c r="B499" s="52"/>
      <c r="C499" s="52"/>
      <c r="D499" s="46" t="s">
        <v>39</v>
      </c>
      <c r="E499" s="50" t="s">
        <v>51</v>
      </c>
      <c r="F499" s="48">
        <f t="shared" si="165"/>
        <v>109.3</v>
      </c>
      <c r="G499" s="48">
        <f>G500</f>
        <v>0</v>
      </c>
      <c r="H499" s="48">
        <f>H500</f>
        <v>109.3</v>
      </c>
      <c r="I499" s="48">
        <f t="shared" si="156"/>
        <v>109.3</v>
      </c>
      <c r="J499" s="48">
        <f t="shared" si="157"/>
        <v>0</v>
      </c>
      <c r="K499" s="48">
        <f t="shared" si="158"/>
        <v>109.3</v>
      </c>
      <c r="L499" s="183" t="b">
        <f t="shared" si="154"/>
        <v>1</v>
      </c>
      <c r="M499" s="183" t="b">
        <f t="shared" si="155"/>
        <v>1</v>
      </c>
      <c r="T499" s="42" t="b">
        <f t="shared" si="166"/>
        <v>1</v>
      </c>
      <c r="U499" s="42" t="b">
        <f t="shared" si="167"/>
        <v>1</v>
      </c>
    </row>
    <row r="500" spans="1:21" ht="30">
      <c r="A500" s="52"/>
      <c r="B500" s="52"/>
      <c r="C500" s="52"/>
      <c r="D500" s="46"/>
      <c r="E500" s="47" t="s">
        <v>867</v>
      </c>
      <c r="F500" s="48">
        <f t="shared" si="165"/>
        <v>109.3</v>
      </c>
      <c r="G500" s="48">
        <f>G503</f>
        <v>0</v>
      </c>
      <c r="H500" s="48">
        <f>H503</f>
        <v>109.3</v>
      </c>
      <c r="I500" s="48">
        <f t="shared" si="156"/>
        <v>109.3</v>
      </c>
      <c r="J500" s="48">
        <f t="shared" si="157"/>
        <v>0</v>
      </c>
      <c r="K500" s="48">
        <f t="shared" si="158"/>
        <v>109.3</v>
      </c>
      <c r="L500" s="183" t="b">
        <f t="shared" si="154"/>
        <v>1</v>
      </c>
      <c r="M500" s="183" t="b">
        <f t="shared" si="155"/>
        <v>1</v>
      </c>
      <c r="T500" s="42" t="b">
        <f t="shared" si="166"/>
        <v>1</v>
      </c>
      <c r="U500" s="42" t="b">
        <f t="shared" si="167"/>
        <v>1</v>
      </c>
    </row>
    <row r="501" spans="1:21" ht="180">
      <c r="A501" s="49" t="s">
        <v>72</v>
      </c>
      <c r="B501" s="49" t="s">
        <v>521</v>
      </c>
      <c r="C501" s="49" t="s">
        <v>30</v>
      </c>
      <c r="D501" s="46" t="s">
        <v>838</v>
      </c>
      <c r="E501" s="50" t="s">
        <v>51</v>
      </c>
      <c r="F501" s="48">
        <f aca="true" t="shared" si="168" ref="F501:F569">G501+H501</f>
        <v>109.3</v>
      </c>
      <c r="G501" s="48">
        <f>G502</f>
        <v>0</v>
      </c>
      <c r="H501" s="48">
        <f>H502</f>
        <v>109.3</v>
      </c>
      <c r="I501" s="48">
        <f t="shared" si="156"/>
        <v>109.3</v>
      </c>
      <c r="J501" s="48">
        <f t="shared" si="157"/>
        <v>0</v>
      </c>
      <c r="K501" s="48">
        <f t="shared" si="158"/>
        <v>109.3</v>
      </c>
      <c r="L501" s="183" t="b">
        <f t="shared" si="154"/>
        <v>1</v>
      </c>
      <c r="M501" s="183" t="b">
        <f t="shared" si="155"/>
        <v>1</v>
      </c>
      <c r="T501" s="42" t="b">
        <f t="shared" si="166"/>
        <v>1</v>
      </c>
      <c r="U501" s="42" t="b">
        <f t="shared" si="167"/>
        <v>1</v>
      </c>
    </row>
    <row r="502" spans="1:21" ht="60">
      <c r="A502" s="52"/>
      <c r="B502" s="52"/>
      <c r="C502" s="52"/>
      <c r="D502" s="46" t="s">
        <v>39</v>
      </c>
      <c r="E502" s="50" t="s">
        <v>51</v>
      </c>
      <c r="F502" s="48">
        <f>G502+H502</f>
        <v>109.3</v>
      </c>
      <c r="G502" s="48">
        <f>G503</f>
        <v>0</v>
      </c>
      <c r="H502" s="48">
        <f>H503</f>
        <v>109.3</v>
      </c>
      <c r="I502" s="48">
        <f t="shared" si="156"/>
        <v>109.3</v>
      </c>
      <c r="J502" s="48">
        <f t="shared" si="157"/>
        <v>0</v>
      </c>
      <c r="K502" s="48">
        <f t="shared" si="158"/>
        <v>109.3</v>
      </c>
      <c r="L502" s="183" t="b">
        <f t="shared" si="154"/>
        <v>1</v>
      </c>
      <c r="M502" s="183" t="b">
        <f t="shared" si="155"/>
        <v>1</v>
      </c>
      <c r="T502" s="42" t="b">
        <f t="shared" si="166"/>
        <v>1</v>
      </c>
      <c r="U502" s="42" t="b">
        <f t="shared" si="167"/>
        <v>1</v>
      </c>
    </row>
    <row r="503" spans="1:21" ht="30">
      <c r="A503" s="58"/>
      <c r="B503" s="58"/>
      <c r="C503" s="58"/>
      <c r="D503" s="46"/>
      <c r="E503" s="47" t="s">
        <v>867</v>
      </c>
      <c r="F503" s="48">
        <f t="shared" si="168"/>
        <v>109.3</v>
      </c>
      <c r="G503" s="48">
        <v>0</v>
      </c>
      <c r="H503" s="48">
        <v>109.3</v>
      </c>
      <c r="I503" s="48">
        <f t="shared" si="156"/>
        <v>109.3</v>
      </c>
      <c r="J503" s="48">
        <f t="shared" si="157"/>
        <v>0</v>
      </c>
      <c r="K503" s="48">
        <f t="shared" si="158"/>
        <v>109.3</v>
      </c>
      <c r="L503" s="183" t="b">
        <f t="shared" si="154"/>
        <v>1</v>
      </c>
      <c r="M503" s="183" t="b">
        <f t="shared" si="155"/>
        <v>1</v>
      </c>
      <c r="T503" s="42" t="b">
        <f t="shared" si="166"/>
        <v>1</v>
      </c>
      <c r="U503" s="42" t="b">
        <f t="shared" si="167"/>
        <v>1</v>
      </c>
    </row>
    <row r="504" spans="1:21" ht="135">
      <c r="A504" s="49" t="s">
        <v>522</v>
      </c>
      <c r="B504" s="49" t="s">
        <v>130</v>
      </c>
      <c r="C504" s="49" t="s">
        <v>141</v>
      </c>
      <c r="D504" s="46" t="s">
        <v>838</v>
      </c>
      <c r="E504" s="50" t="s">
        <v>51</v>
      </c>
      <c r="F504" s="48">
        <f t="shared" si="168"/>
        <v>0</v>
      </c>
      <c r="G504" s="48">
        <f>G505</f>
        <v>0</v>
      </c>
      <c r="H504" s="48">
        <f>H505</f>
        <v>0</v>
      </c>
      <c r="I504" s="48">
        <f t="shared" si="156"/>
        <v>0</v>
      </c>
      <c r="J504" s="48">
        <f t="shared" si="157"/>
        <v>0</v>
      </c>
      <c r="K504" s="48">
        <f t="shared" si="158"/>
        <v>0</v>
      </c>
      <c r="L504" s="183" t="b">
        <f t="shared" si="154"/>
        <v>1</v>
      </c>
      <c r="M504" s="183" t="b">
        <f t="shared" si="155"/>
        <v>1</v>
      </c>
      <c r="T504" s="42" t="b">
        <f t="shared" si="166"/>
        <v>1</v>
      </c>
      <c r="U504" s="42" t="b">
        <f t="shared" si="167"/>
        <v>1</v>
      </c>
    </row>
    <row r="505" spans="1:21" ht="60">
      <c r="A505" s="52"/>
      <c r="B505" s="52"/>
      <c r="C505" s="52"/>
      <c r="D505" s="46" t="s">
        <v>39</v>
      </c>
      <c r="E505" s="50" t="s">
        <v>51</v>
      </c>
      <c r="F505" s="48">
        <f>G505+H505</f>
        <v>0</v>
      </c>
      <c r="G505" s="48">
        <f>G506</f>
        <v>0</v>
      </c>
      <c r="H505" s="48">
        <f>H506</f>
        <v>0</v>
      </c>
      <c r="I505" s="48">
        <f t="shared" si="156"/>
        <v>0</v>
      </c>
      <c r="J505" s="48">
        <f t="shared" si="157"/>
        <v>0</v>
      </c>
      <c r="K505" s="48">
        <f t="shared" si="158"/>
        <v>0</v>
      </c>
      <c r="L505" s="183" t="b">
        <f t="shared" si="154"/>
        <v>1</v>
      </c>
      <c r="M505" s="183" t="b">
        <f t="shared" si="155"/>
        <v>1</v>
      </c>
      <c r="T505" s="42" t="b">
        <f t="shared" si="166"/>
        <v>1</v>
      </c>
      <c r="U505" s="42" t="b">
        <f t="shared" si="167"/>
        <v>1</v>
      </c>
    </row>
    <row r="506" spans="1:21" ht="30">
      <c r="A506" s="58"/>
      <c r="B506" s="58"/>
      <c r="C506" s="58"/>
      <c r="D506" s="46"/>
      <c r="E506" s="47" t="s">
        <v>867</v>
      </c>
      <c r="F506" s="48">
        <f t="shared" si="168"/>
        <v>0</v>
      </c>
      <c r="G506" s="48">
        <v>0</v>
      </c>
      <c r="H506" s="48">
        <v>0</v>
      </c>
      <c r="I506" s="48">
        <f t="shared" si="156"/>
        <v>0</v>
      </c>
      <c r="J506" s="48">
        <f t="shared" si="157"/>
        <v>0</v>
      </c>
      <c r="K506" s="48">
        <f t="shared" si="158"/>
        <v>0</v>
      </c>
      <c r="L506" s="183" t="b">
        <f t="shared" si="154"/>
        <v>1</v>
      </c>
      <c r="M506" s="183" t="b">
        <f t="shared" si="155"/>
        <v>1</v>
      </c>
      <c r="T506" s="42" t="b">
        <f t="shared" si="166"/>
        <v>1</v>
      </c>
      <c r="U506" s="42" t="b">
        <f t="shared" si="167"/>
        <v>1</v>
      </c>
    </row>
    <row r="507" spans="1:21" ht="135">
      <c r="A507" s="49" t="s">
        <v>142</v>
      </c>
      <c r="B507" s="49" t="s">
        <v>684</v>
      </c>
      <c r="C507" s="49" t="s">
        <v>433</v>
      </c>
      <c r="D507" s="46" t="s">
        <v>838</v>
      </c>
      <c r="E507" s="50" t="s">
        <v>51</v>
      </c>
      <c r="F507" s="48">
        <f t="shared" si="168"/>
        <v>118903</v>
      </c>
      <c r="G507" s="48">
        <f>G508+G517</f>
        <v>0</v>
      </c>
      <c r="H507" s="48">
        <f>H508+H517</f>
        <v>118903</v>
      </c>
      <c r="I507" s="48">
        <f t="shared" si="156"/>
        <v>118903</v>
      </c>
      <c r="J507" s="48">
        <f t="shared" si="157"/>
        <v>0</v>
      </c>
      <c r="K507" s="48">
        <f t="shared" si="158"/>
        <v>118903</v>
      </c>
      <c r="L507" s="183" t="b">
        <f t="shared" si="154"/>
        <v>1</v>
      </c>
      <c r="M507" s="183" t="b">
        <f t="shared" si="155"/>
        <v>1</v>
      </c>
      <c r="N507" s="43" t="b">
        <f aca="true" t="shared" si="169" ref="N507:S507">F508+F517=F507</f>
        <v>1</v>
      </c>
      <c r="O507" s="43" t="b">
        <f t="shared" si="169"/>
        <v>1</v>
      </c>
      <c r="P507" s="43" t="b">
        <f t="shared" si="169"/>
        <v>1</v>
      </c>
      <c r="Q507" s="43" t="b">
        <f t="shared" si="169"/>
        <v>1</v>
      </c>
      <c r="R507" s="43" t="b">
        <f t="shared" si="169"/>
        <v>1</v>
      </c>
      <c r="S507" s="43" t="b">
        <f t="shared" si="169"/>
        <v>1</v>
      </c>
      <c r="T507" s="42" t="b">
        <f t="shared" si="166"/>
        <v>1</v>
      </c>
      <c r="U507" s="42" t="b">
        <f t="shared" si="167"/>
        <v>1</v>
      </c>
    </row>
    <row r="508" spans="1:21" ht="60">
      <c r="A508" s="52"/>
      <c r="B508" s="52"/>
      <c r="C508" s="52"/>
      <c r="D508" s="46" t="s">
        <v>39</v>
      </c>
      <c r="E508" s="50" t="s">
        <v>51</v>
      </c>
      <c r="F508" s="48">
        <f>SUM(F509:F516)</f>
        <v>118380</v>
      </c>
      <c r="G508" s="48">
        <f>SUM(G509:G516)</f>
        <v>0</v>
      </c>
      <c r="H508" s="48">
        <f>SUM(H509:H516)</f>
        <v>118380</v>
      </c>
      <c r="I508" s="48">
        <f t="shared" si="156"/>
        <v>118380</v>
      </c>
      <c r="J508" s="48">
        <f t="shared" si="157"/>
        <v>0</v>
      </c>
      <c r="K508" s="48">
        <f t="shared" si="158"/>
        <v>118380</v>
      </c>
      <c r="L508" s="183" t="b">
        <f t="shared" si="154"/>
        <v>1</v>
      </c>
      <c r="M508" s="183" t="b">
        <f t="shared" si="155"/>
        <v>1</v>
      </c>
      <c r="N508" s="43" t="b">
        <f aca="true" t="shared" si="170" ref="N508:S508">F509+F510+F511+F512+F513+F514+F515+F516=F508</f>
        <v>1</v>
      </c>
      <c r="O508" s="43" t="b">
        <f t="shared" si="170"/>
        <v>1</v>
      </c>
      <c r="P508" s="43" t="b">
        <f t="shared" si="170"/>
        <v>1</v>
      </c>
      <c r="Q508" s="43" t="b">
        <f t="shared" si="170"/>
        <v>1</v>
      </c>
      <c r="R508" s="43" t="b">
        <f t="shared" si="170"/>
        <v>1</v>
      </c>
      <c r="S508" s="43" t="b">
        <f t="shared" si="170"/>
        <v>1</v>
      </c>
      <c r="T508" s="42" t="b">
        <f t="shared" si="166"/>
        <v>1</v>
      </c>
      <c r="U508" s="42" t="b">
        <f t="shared" si="167"/>
        <v>1</v>
      </c>
    </row>
    <row r="509" spans="1:21" ht="30">
      <c r="A509" s="52"/>
      <c r="B509" s="52"/>
      <c r="C509" s="52"/>
      <c r="D509" s="46"/>
      <c r="E509" s="47" t="s">
        <v>865</v>
      </c>
      <c r="F509" s="48">
        <f t="shared" si="168"/>
        <v>1757.6</v>
      </c>
      <c r="G509" s="48">
        <v>0</v>
      </c>
      <c r="H509" s="48">
        <f>H528</f>
        <v>1757.6</v>
      </c>
      <c r="I509" s="48">
        <f t="shared" si="156"/>
        <v>1757.6</v>
      </c>
      <c r="J509" s="48">
        <f t="shared" si="157"/>
        <v>0</v>
      </c>
      <c r="K509" s="48">
        <f t="shared" si="158"/>
        <v>1757.6</v>
      </c>
      <c r="L509" s="183" t="b">
        <f t="shared" si="154"/>
        <v>1</v>
      </c>
      <c r="M509" s="183" t="b">
        <f t="shared" si="155"/>
        <v>1</v>
      </c>
      <c r="T509" s="42" t="b">
        <f t="shared" si="166"/>
        <v>1</v>
      </c>
      <c r="U509" s="42" t="b">
        <f t="shared" si="167"/>
        <v>1</v>
      </c>
    </row>
    <row r="510" spans="1:21" ht="30">
      <c r="A510" s="52"/>
      <c r="B510" s="52"/>
      <c r="C510" s="52"/>
      <c r="D510" s="46"/>
      <c r="E510" s="47" t="s">
        <v>863</v>
      </c>
      <c r="F510" s="48">
        <f t="shared" si="168"/>
        <v>3377.6</v>
      </c>
      <c r="G510" s="48">
        <f>G521+G529</f>
        <v>0</v>
      </c>
      <c r="H510" s="48">
        <f>H521+H529</f>
        <v>3377.6</v>
      </c>
      <c r="I510" s="48">
        <f t="shared" si="156"/>
        <v>3377.6</v>
      </c>
      <c r="J510" s="48">
        <f t="shared" si="157"/>
        <v>0</v>
      </c>
      <c r="K510" s="48">
        <f t="shared" si="158"/>
        <v>3377.6</v>
      </c>
      <c r="L510" s="183" t="b">
        <f t="shared" si="154"/>
        <v>1</v>
      </c>
      <c r="M510" s="183" t="b">
        <f t="shared" si="155"/>
        <v>1</v>
      </c>
      <c r="T510" s="42" t="b">
        <f t="shared" si="166"/>
        <v>1</v>
      </c>
      <c r="U510" s="42" t="b">
        <f t="shared" si="167"/>
        <v>1</v>
      </c>
    </row>
    <row r="511" spans="1:21" ht="30">
      <c r="A511" s="52"/>
      <c r="B511" s="52"/>
      <c r="C511" s="52"/>
      <c r="D511" s="46"/>
      <c r="E511" s="47" t="s">
        <v>866</v>
      </c>
      <c r="F511" s="48">
        <f t="shared" si="168"/>
        <v>532.9</v>
      </c>
      <c r="G511" s="48">
        <f>G525</f>
        <v>0</v>
      </c>
      <c r="H511" s="48">
        <f>H525</f>
        <v>532.9</v>
      </c>
      <c r="I511" s="48">
        <f t="shared" si="156"/>
        <v>532.9</v>
      </c>
      <c r="J511" s="48">
        <f t="shared" si="157"/>
        <v>0</v>
      </c>
      <c r="K511" s="48">
        <f t="shared" si="158"/>
        <v>532.9</v>
      </c>
      <c r="L511" s="183" t="b">
        <f t="shared" si="154"/>
        <v>1</v>
      </c>
      <c r="M511" s="183" t="b">
        <f t="shared" si="155"/>
        <v>1</v>
      </c>
      <c r="T511" s="42" t="b">
        <f t="shared" si="166"/>
        <v>1</v>
      </c>
      <c r="U511" s="42" t="b">
        <f t="shared" si="167"/>
        <v>1</v>
      </c>
    </row>
    <row r="512" spans="1:21" ht="30">
      <c r="A512" s="52"/>
      <c r="B512" s="52"/>
      <c r="C512" s="52"/>
      <c r="D512" s="46"/>
      <c r="E512" s="47" t="s">
        <v>864</v>
      </c>
      <c r="F512" s="48">
        <f t="shared" si="168"/>
        <v>15962.8</v>
      </c>
      <c r="G512" s="48">
        <f>G522+G531+G537+G541</f>
        <v>0</v>
      </c>
      <c r="H512" s="48">
        <f>H522+H531+H537+H541</f>
        <v>15962.8</v>
      </c>
      <c r="I512" s="48">
        <f t="shared" si="156"/>
        <v>15962.8</v>
      </c>
      <c r="J512" s="48">
        <f t="shared" si="157"/>
        <v>0</v>
      </c>
      <c r="K512" s="48">
        <f t="shared" si="158"/>
        <v>15962.8</v>
      </c>
      <c r="L512" s="183" t="b">
        <f t="shared" si="154"/>
        <v>1</v>
      </c>
      <c r="M512" s="183" t="b">
        <f t="shared" si="155"/>
        <v>1</v>
      </c>
      <c r="T512" s="42" t="b">
        <f t="shared" si="166"/>
        <v>1</v>
      </c>
      <c r="U512" s="42" t="b">
        <f t="shared" si="167"/>
        <v>1</v>
      </c>
    </row>
    <row r="513" spans="1:21" ht="30">
      <c r="A513" s="52"/>
      <c r="B513" s="52"/>
      <c r="C513" s="52"/>
      <c r="D513" s="46"/>
      <c r="E513" s="47" t="s">
        <v>862</v>
      </c>
      <c r="F513" s="48">
        <f t="shared" si="168"/>
        <v>96749.1</v>
      </c>
      <c r="G513" s="48">
        <f>G534+G538+G544</f>
        <v>0</v>
      </c>
      <c r="H513" s="48">
        <f>H534+H538+H544</f>
        <v>96749.1</v>
      </c>
      <c r="I513" s="48">
        <f t="shared" si="156"/>
        <v>96749.1</v>
      </c>
      <c r="J513" s="48">
        <f t="shared" si="157"/>
        <v>0</v>
      </c>
      <c r="K513" s="48">
        <f t="shared" si="158"/>
        <v>96749.1</v>
      </c>
      <c r="L513" s="183" t="b">
        <f t="shared" si="154"/>
        <v>1</v>
      </c>
      <c r="M513" s="183" t="b">
        <f t="shared" si="155"/>
        <v>1</v>
      </c>
      <c r="T513" s="42" t="b">
        <f t="shared" si="166"/>
        <v>1</v>
      </c>
      <c r="U513" s="42" t="b">
        <f t="shared" si="167"/>
        <v>1</v>
      </c>
    </row>
    <row r="514" spans="1:21" ht="30">
      <c r="A514" s="52"/>
      <c r="B514" s="52"/>
      <c r="C514" s="52"/>
      <c r="D514" s="46"/>
      <c r="E514" s="53" t="s">
        <v>377</v>
      </c>
      <c r="F514" s="48"/>
      <c r="G514" s="48"/>
      <c r="H514" s="48"/>
      <c r="I514" s="48">
        <f t="shared" si="156"/>
        <v>0</v>
      </c>
      <c r="J514" s="48">
        <f aca="true" t="shared" si="171" ref="J514:K516">G514</f>
        <v>0</v>
      </c>
      <c r="K514" s="48">
        <f t="shared" si="171"/>
        <v>0</v>
      </c>
      <c r="L514" s="183" t="b">
        <f t="shared" si="154"/>
        <v>1</v>
      </c>
      <c r="M514" s="183" t="b">
        <f t="shared" si="155"/>
        <v>1</v>
      </c>
      <c r="T514" s="42" t="b">
        <f t="shared" si="166"/>
        <v>1</v>
      </c>
      <c r="U514" s="42" t="b">
        <f t="shared" si="167"/>
        <v>1</v>
      </c>
    </row>
    <row r="515" spans="1:21" ht="30">
      <c r="A515" s="52"/>
      <c r="B515" s="52"/>
      <c r="C515" s="52"/>
      <c r="D515" s="46"/>
      <c r="E515" s="53" t="s">
        <v>378</v>
      </c>
      <c r="F515" s="48"/>
      <c r="G515" s="48"/>
      <c r="H515" s="48"/>
      <c r="I515" s="48">
        <f t="shared" si="156"/>
        <v>0</v>
      </c>
      <c r="J515" s="48">
        <f t="shared" si="171"/>
        <v>0</v>
      </c>
      <c r="K515" s="48">
        <f t="shared" si="171"/>
        <v>0</v>
      </c>
      <c r="L515" s="183" t="b">
        <f t="shared" si="154"/>
        <v>1</v>
      </c>
      <c r="M515" s="183" t="b">
        <f t="shared" si="155"/>
        <v>1</v>
      </c>
      <c r="T515" s="42" t="b">
        <f t="shared" si="166"/>
        <v>1</v>
      </c>
      <c r="U515" s="42" t="b">
        <f t="shared" si="167"/>
        <v>1</v>
      </c>
    </row>
    <row r="516" spans="1:21" ht="30">
      <c r="A516" s="52"/>
      <c r="B516" s="52"/>
      <c r="C516" s="52"/>
      <c r="D516" s="46"/>
      <c r="E516" s="53" t="s">
        <v>379</v>
      </c>
      <c r="F516" s="48"/>
      <c r="G516" s="48"/>
      <c r="H516" s="48"/>
      <c r="I516" s="48">
        <f>F516</f>
        <v>0</v>
      </c>
      <c r="J516" s="48">
        <f t="shared" si="171"/>
        <v>0</v>
      </c>
      <c r="K516" s="48">
        <f t="shared" si="171"/>
        <v>0</v>
      </c>
      <c r="L516" s="183" t="b">
        <f t="shared" si="154"/>
        <v>1</v>
      </c>
      <c r="M516" s="183" t="b">
        <f t="shared" si="155"/>
        <v>1</v>
      </c>
      <c r="T516" s="42" t="b">
        <f t="shared" si="166"/>
        <v>1</v>
      </c>
      <c r="U516" s="42" t="b">
        <f t="shared" si="167"/>
        <v>1</v>
      </c>
    </row>
    <row r="517" spans="1:21" ht="60">
      <c r="A517" s="52"/>
      <c r="B517" s="52"/>
      <c r="C517" s="52"/>
      <c r="D517" s="46" t="s">
        <v>913</v>
      </c>
      <c r="E517" s="50" t="s">
        <v>51</v>
      </c>
      <c r="F517" s="48">
        <f t="shared" si="168"/>
        <v>523</v>
      </c>
      <c r="G517" s="48">
        <f>G518</f>
        <v>0</v>
      </c>
      <c r="H517" s="48">
        <f>H518</f>
        <v>523</v>
      </c>
      <c r="I517" s="48">
        <f t="shared" si="156"/>
        <v>523</v>
      </c>
      <c r="J517" s="48">
        <f t="shared" si="157"/>
        <v>0</v>
      </c>
      <c r="K517" s="48">
        <f t="shared" si="158"/>
        <v>523</v>
      </c>
      <c r="L517" s="183" t="b">
        <f t="shared" si="154"/>
        <v>1</v>
      </c>
      <c r="M517" s="183" t="b">
        <f t="shared" si="155"/>
        <v>1</v>
      </c>
      <c r="T517" s="42" t="b">
        <f t="shared" si="166"/>
        <v>1</v>
      </c>
      <c r="U517" s="42" t="b">
        <f t="shared" si="167"/>
        <v>1</v>
      </c>
    </row>
    <row r="518" spans="1:21" ht="30">
      <c r="A518" s="52"/>
      <c r="B518" s="52"/>
      <c r="C518" s="52"/>
      <c r="D518" s="46"/>
      <c r="E518" s="47" t="s">
        <v>861</v>
      </c>
      <c r="F518" s="48">
        <f t="shared" si="168"/>
        <v>523</v>
      </c>
      <c r="G518" s="48">
        <f>G547</f>
        <v>0</v>
      </c>
      <c r="H518" s="48">
        <f>H547</f>
        <v>523</v>
      </c>
      <c r="I518" s="48">
        <f t="shared" si="156"/>
        <v>523</v>
      </c>
      <c r="J518" s="48">
        <f t="shared" si="157"/>
        <v>0</v>
      </c>
      <c r="K518" s="48">
        <f t="shared" si="158"/>
        <v>523</v>
      </c>
      <c r="L518" s="183" t="b">
        <f t="shared" si="154"/>
        <v>1</v>
      </c>
      <c r="M518" s="183" t="b">
        <f t="shared" si="155"/>
        <v>1</v>
      </c>
      <c r="T518" s="42" t="b">
        <f t="shared" si="166"/>
        <v>1</v>
      </c>
      <c r="U518" s="42" t="b">
        <f t="shared" si="167"/>
        <v>1</v>
      </c>
    </row>
    <row r="519" spans="1:21" ht="90">
      <c r="A519" s="57" t="s">
        <v>685</v>
      </c>
      <c r="B519" s="49" t="s">
        <v>92</v>
      </c>
      <c r="C519" s="49" t="s">
        <v>219</v>
      </c>
      <c r="D519" s="46" t="s">
        <v>838</v>
      </c>
      <c r="E519" s="50" t="s">
        <v>51</v>
      </c>
      <c r="F519" s="48">
        <f t="shared" si="168"/>
        <v>2324.8</v>
      </c>
      <c r="G519" s="48">
        <f>G520</f>
        <v>0</v>
      </c>
      <c r="H519" s="48">
        <f>H520</f>
        <v>2324.8</v>
      </c>
      <c r="I519" s="48">
        <f t="shared" si="156"/>
        <v>2324.8</v>
      </c>
      <c r="J519" s="48">
        <f t="shared" si="157"/>
        <v>0</v>
      </c>
      <c r="K519" s="48">
        <f t="shared" si="158"/>
        <v>2324.8</v>
      </c>
      <c r="L519" s="183" t="b">
        <f t="shared" si="154"/>
        <v>1</v>
      </c>
      <c r="M519" s="183" t="b">
        <f t="shared" si="155"/>
        <v>1</v>
      </c>
      <c r="T519" s="42" t="b">
        <f t="shared" si="166"/>
        <v>1</v>
      </c>
      <c r="U519" s="42" t="b">
        <f t="shared" si="167"/>
        <v>1</v>
      </c>
    </row>
    <row r="520" spans="1:21" ht="60">
      <c r="A520" s="56"/>
      <c r="B520" s="52"/>
      <c r="C520" s="52"/>
      <c r="D520" s="46" t="s">
        <v>39</v>
      </c>
      <c r="E520" s="50" t="s">
        <v>51</v>
      </c>
      <c r="F520" s="48">
        <f>G520+H520</f>
        <v>2324.8</v>
      </c>
      <c r="G520" s="48">
        <f>G521+G522</f>
        <v>0</v>
      </c>
      <c r="H520" s="48">
        <f>H521+H522</f>
        <v>2324.8</v>
      </c>
      <c r="I520" s="48">
        <f t="shared" si="156"/>
        <v>2324.8</v>
      </c>
      <c r="J520" s="48">
        <f t="shared" si="157"/>
        <v>0</v>
      </c>
      <c r="K520" s="48">
        <f t="shared" si="158"/>
        <v>2324.8</v>
      </c>
      <c r="L520" s="183" t="b">
        <f t="shared" si="154"/>
        <v>1</v>
      </c>
      <c r="M520" s="183" t="b">
        <f t="shared" si="155"/>
        <v>1</v>
      </c>
      <c r="T520" s="42" t="b">
        <f t="shared" si="166"/>
        <v>1</v>
      </c>
      <c r="U520" s="42" t="b">
        <f t="shared" si="167"/>
        <v>1</v>
      </c>
    </row>
    <row r="521" spans="1:21" ht="30">
      <c r="A521" s="56"/>
      <c r="B521" s="52"/>
      <c r="C521" s="52"/>
      <c r="D521" s="46"/>
      <c r="E521" s="47" t="s">
        <v>863</v>
      </c>
      <c r="F521" s="48">
        <f t="shared" si="168"/>
        <v>300</v>
      </c>
      <c r="G521" s="48">
        <v>0</v>
      </c>
      <c r="H521" s="48">
        <v>300</v>
      </c>
      <c r="I521" s="48">
        <f t="shared" si="156"/>
        <v>300</v>
      </c>
      <c r="J521" s="48">
        <f t="shared" si="157"/>
        <v>0</v>
      </c>
      <c r="K521" s="48">
        <f t="shared" si="158"/>
        <v>300</v>
      </c>
      <c r="L521" s="183" t="b">
        <f t="shared" si="154"/>
        <v>1</v>
      </c>
      <c r="M521" s="183" t="b">
        <f t="shared" si="155"/>
        <v>1</v>
      </c>
      <c r="T521" s="42" t="b">
        <f t="shared" si="166"/>
        <v>1</v>
      </c>
      <c r="U521" s="42" t="b">
        <f t="shared" si="167"/>
        <v>1</v>
      </c>
    </row>
    <row r="522" spans="1:21" ht="30">
      <c r="A522" s="56"/>
      <c r="B522" s="52"/>
      <c r="C522" s="58"/>
      <c r="D522" s="46"/>
      <c r="E522" s="47" t="s">
        <v>864</v>
      </c>
      <c r="F522" s="48">
        <f t="shared" si="168"/>
        <v>2024.8</v>
      </c>
      <c r="G522" s="48">
        <v>0</v>
      </c>
      <c r="H522" s="48">
        <v>2024.8</v>
      </c>
      <c r="I522" s="48">
        <f t="shared" si="156"/>
        <v>2024.8</v>
      </c>
      <c r="J522" s="48">
        <f t="shared" si="157"/>
        <v>0</v>
      </c>
      <c r="K522" s="48">
        <f t="shared" si="158"/>
        <v>2024.8</v>
      </c>
      <c r="L522" s="183" t="b">
        <f t="shared" si="154"/>
        <v>1</v>
      </c>
      <c r="M522" s="183" t="b">
        <f t="shared" si="155"/>
        <v>1</v>
      </c>
      <c r="T522" s="42" t="b">
        <f t="shared" si="166"/>
        <v>1</v>
      </c>
      <c r="U522" s="42" t="b">
        <f t="shared" si="167"/>
        <v>1</v>
      </c>
    </row>
    <row r="523" spans="1:21" ht="105">
      <c r="A523" s="57" t="s">
        <v>686</v>
      </c>
      <c r="B523" s="49" t="s">
        <v>519</v>
      </c>
      <c r="C523" s="63" t="s">
        <v>8</v>
      </c>
      <c r="D523" s="46" t="s">
        <v>838</v>
      </c>
      <c r="E523" s="50" t="s">
        <v>51</v>
      </c>
      <c r="F523" s="48">
        <f t="shared" si="168"/>
        <v>532.9</v>
      </c>
      <c r="G523" s="48">
        <f>G524</f>
        <v>0</v>
      </c>
      <c r="H523" s="48">
        <f>H524</f>
        <v>532.9</v>
      </c>
      <c r="I523" s="48">
        <f t="shared" si="156"/>
        <v>532.9</v>
      </c>
      <c r="J523" s="48">
        <f t="shared" si="157"/>
        <v>0</v>
      </c>
      <c r="K523" s="48">
        <f t="shared" si="158"/>
        <v>532.9</v>
      </c>
      <c r="L523" s="183" t="b">
        <f t="shared" si="154"/>
        <v>1</v>
      </c>
      <c r="M523" s="183" t="b">
        <f t="shared" si="155"/>
        <v>1</v>
      </c>
      <c r="T523" s="42" t="b">
        <f t="shared" si="166"/>
        <v>1</v>
      </c>
      <c r="U523" s="42" t="b">
        <f t="shared" si="167"/>
        <v>1</v>
      </c>
    </row>
    <row r="524" spans="1:21" ht="60">
      <c r="A524" s="56"/>
      <c r="B524" s="52"/>
      <c r="C524" s="65"/>
      <c r="D524" s="46" t="s">
        <v>39</v>
      </c>
      <c r="E524" s="50" t="s">
        <v>51</v>
      </c>
      <c r="F524" s="48">
        <f>G524+H524</f>
        <v>532.9</v>
      </c>
      <c r="G524" s="48">
        <f>G525</f>
        <v>0</v>
      </c>
      <c r="H524" s="48">
        <f>H525</f>
        <v>532.9</v>
      </c>
      <c r="I524" s="48">
        <f t="shared" si="156"/>
        <v>532.9</v>
      </c>
      <c r="J524" s="48">
        <f t="shared" si="157"/>
        <v>0</v>
      </c>
      <c r="K524" s="48">
        <f t="shared" si="158"/>
        <v>532.9</v>
      </c>
      <c r="L524" s="183" t="b">
        <f t="shared" si="154"/>
        <v>1</v>
      </c>
      <c r="M524" s="183" t="b">
        <f t="shared" si="155"/>
        <v>1</v>
      </c>
      <c r="T524" s="42" t="b">
        <f t="shared" si="166"/>
        <v>1</v>
      </c>
      <c r="U524" s="42" t="b">
        <f t="shared" si="167"/>
        <v>1</v>
      </c>
    </row>
    <row r="525" spans="1:21" ht="30">
      <c r="A525" s="56"/>
      <c r="B525" s="58"/>
      <c r="C525" s="65"/>
      <c r="D525" s="46"/>
      <c r="E525" s="47" t="s">
        <v>866</v>
      </c>
      <c r="F525" s="48">
        <f t="shared" si="168"/>
        <v>532.9</v>
      </c>
      <c r="G525" s="48">
        <v>0</v>
      </c>
      <c r="H525" s="48">
        <v>532.9</v>
      </c>
      <c r="I525" s="48">
        <f t="shared" si="156"/>
        <v>532.9</v>
      </c>
      <c r="J525" s="48">
        <f t="shared" si="157"/>
        <v>0</v>
      </c>
      <c r="K525" s="48">
        <f t="shared" si="158"/>
        <v>532.9</v>
      </c>
      <c r="L525" s="183" t="b">
        <f t="shared" si="154"/>
        <v>1</v>
      </c>
      <c r="M525" s="183" t="b">
        <f t="shared" si="155"/>
        <v>1</v>
      </c>
      <c r="T525" s="42" t="b">
        <f t="shared" si="166"/>
        <v>1</v>
      </c>
      <c r="U525" s="42" t="b">
        <f t="shared" si="167"/>
        <v>1</v>
      </c>
    </row>
    <row r="526" spans="1:21" ht="165">
      <c r="A526" s="57" t="s">
        <v>687</v>
      </c>
      <c r="B526" s="49" t="s">
        <v>93</v>
      </c>
      <c r="C526" s="49" t="s">
        <v>434</v>
      </c>
      <c r="D526" s="46" t="s">
        <v>838</v>
      </c>
      <c r="E526" s="50" t="s">
        <v>51</v>
      </c>
      <c r="F526" s="48">
        <f t="shared" si="168"/>
        <v>12970.2</v>
      </c>
      <c r="G526" s="48">
        <f>G527</f>
        <v>0</v>
      </c>
      <c r="H526" s="48">
        <f>H527</f>
        <v>12970.2</v>
      </c>
      <c r="I526" s="48">
        <f t="shared" si="156"/>
        <v>12970.2</v>
      </c>
      <c r="J526" s="48">
        <f t="shared" si="157"/>
        <v>0</v>
      </c>
      <c r="K526" s="48">
        <f t="shared" si="158"/>
        <v>12970.2</v>
      </c>
      <c r="L526" s="183" t="b">
        <f aca="true" t="shared" si="172" ref="L526:L589">G526+H526=F526</f>
        <v>1</v>
      </c>
      <c r="M526" s="183" t="b">
        <f aca="true" t="shared" si="173" ref="M526:M589">J526+K526=I526</f>
        <v>1</v>
      </c>
      <c r="T526" s="42" t="b">
        <f t="shared" si="166"/>
        <v>1</v>
      </c>
      <c r="U526" s="42" t="b">
        <f t="shared" si="167"/>
        <v>1</v>
      </c>
    </row>
    <row r="527" spans="1:21" ht="60">
      <c r="A527" s="56"/>
      <c r="B527" s="52"/>
      <c r="C527" s="52"/>
      <c r="D527" s="46" t="s">
        <v>39</v>
      </c>
      <c r="E527" s="50" t="s">
        <v>51</v>
      </c>
      <c r="F527" s="48">
        <f>G527+H527</f>
        <v>12970.2</v>
      </c>
      <c r="G527" s="48">
        <f>G528+G529+G530+G531</f>
        <v>0</v>
      </c>
      <c r="H527" s="48">
        <f>H528+H529+H530+H531</f>
        <v>12970.2</v>
      </c>
      <c r="I527" s="48">
        <f t="shared" si="156"/>
        <v>12970.2</v>
      </c>
      <c r="J527" s="48">
        <f t="shared" si="157"/>
        <v>0</v>
      </c>
      <c r="K527" s="48">
        <f t="shared" si="158"/>
        <v>12970.2</v>
      </c>
      <c r="L527" s="183" t="b">
        <f t="shared" si="172"/>
        <v>1</v>
      </c>
      <c r="M527" s="183" t="b">
        <f t="shared" si="173"/>
        <v>1</v>
      </c>
      <c r="T527" s="42" t="b">
        <f t="shared" si="166"/>
        <v>1</v>
      </c>
      <c r="U527" s="42" t="b">
        <f t="shared" si="167"/>
        <v>1</v>
      </c>
    </row>
    <row r="528" spans="1:21" ht="30">
      <c r="A528" s="56"/>
      <c r="B528" s="52"/>
      <c r="C528" s="52"/>
      <c r="D528" s="46"/>
      <c r="E528" s="47" t="s">
        <v>865</v>
      </c>
      <c r="F528" s="48">
        <f t="shared" si="168"/>
        <v>1757.6</v>
      </c>
      <c r="G528" s="48">
        <v>0</v>
      </c>
      <c r="H528" s="48">
        <v>1757.6</v>
      </c>
      <c r="I528" s="48">
        <f t="shared" si="156"/>
        <v>1757.6</v>
      </c>
      <c r="J528" s="48">
        <f t="shared" si="157"/>
        <v>0</v>
      </c>
      <c r="K528" s="48">
        <f t="shared" si="158"/>
        <v>1757.6</v>
      </c>
      <c r="L528" s="183" t="b">
        <f t="shared" si="172"/>
        <v>1</v>
      </c>
      <c r="M528" s="183" t="b">
        <f t="shared" si="173"/>
        <v>1</v>
      </c>
      <c r="T528" s="42" t="b">
        <f t="shared" si="166"/>
        <v>1</v>
      </c>
      <c r="U528" s="42" t="b">
        <f t="shared" si="167"/>
        <v>1</v>
      </c>
    </row>
    <row r="529" spans="1:21" ht="30">
      <c r="A529" s="56"/>
      <c r="B529" s="52"/>
      <c r="C529" s="52"/>
      <c r="D529" s="46"/>
      <c r="E529" s="47" t="s">
        <v>863</v>
      </c>
      <c r="F529" s="48">
        <f t="shared" si="168"/>
        <v>3077.6</v>
      </c>
      <c r="G529" s="48">
        <v>0</v>
      </c>
      <c r="H529" s="48">
        <v>3077.6</v>
      </c>
      <c r="I529" s="48">
        <f t="shared" si="156"/>
        <v>3077.6</v>
      </c>
      <c r="J529" s="48">
        <f t="shared" si="157"/>
        <v>0</v>
      </c>
      <c r="K529" s="48">
        <f t="shared" si="158"/>
        <v>3077.6</v>
      </c>
      <c r="L529" s="183" t="b">
        <f t="shared" si="172"/>
        <v>1</v>
      </c>
      <c r="M529" s="183" t="b">
        <f t="shared" si="173"/>
        <v>1</v>
      </c>
      <c r="T529" s="42" t="b">
        <f t="shared" si="166"/>
        <v>1</v>
      </c>
      <c r="U529" s="42" t="b">
        <f t="shared" si="167"/>
        <v>1</v>
      </c>
    </row>
    <row r="530" spans="1:21" ht="30">
      <c r="A530" s="56"/>
      <c r="B530" s="52"/>
      <c r="C530" s="52"/>
      <c r="D530" s="46"/>
      <c r="E530" s="47" t="s">
        <v>866</v>
      </c>
      <c r="F530" s="48">
        <f t="shared" si="168"/>
        <v>0</v>
      </c>
      <c r="G530" s="48">
        <v>0</v>
      </c>
      <c r="H530" s="48">
        <v>0</v>
      </c>
      <c r="I530" s="48">
        <f t="shared" si="156"/>
        <v>0</v>
      </c>
      <c r="J530" s="48">
        <f t="shared" si="157"/>
        <v>0</v>
      </c>
      <c r="K530" s="48">
        <f t="shared" si="158"/>
        <v>0</v>
      </c>
      <c r="L530" s="183" t="b">
        <f t="shared" si="172"/>
        <v>1</v>
      </c>
      <c r="M530" s="183" t="b">
        <f t="shared" si="173"/>
        <v>1</v>
      </c>
      <c r="T530" s="42" t="b">
        <f t="shared" si="166"/>
        <v>1</v>
      </c>
      <c r="U530" s="42" t="b">
        <f t="shared" si="167"/>
        <v>1</v>
      </c>
    </row>
    <row r="531" spans="1:21" ht="30">
      <c r="A531" s="56"/>
      <c r="B531" s="52"/>
      <c r="C531" s="52"/>
      <c r="D531" s="46"/>
      <c r="E531" s="47" t="s">
        <v>864</v>
      </c>
      <c r="F531" s="48">
        <f t="shared" si="168"/>
        <v>8135</v>
      </c>
      <c r="G531" s="48">
        <v>0</v>
      </c>
      <c r="H531" s="48">
        <v>8135</v>
      </c>
      <c r="I531" s="48">
        <f aca="true" t="shared" si="174" ref="I531:I592">F531</f>
        <v>8135</v>
      </c>
      <c r="J531" s="48">
        <f aca="true" t="shared" si="175" ref="J531:J592">G531</f>
        <v>0</v>
      </c>
      <c r="K531" s="48">
        <f aca="true" t="shared" si="176" ref="K531:K592">H531</f>
        <v>8135</v>
      </c>
      <c r="L531" s="183" t="b">
        <f t="shared" si="172"/>
        <v>1</v>
      </c>
      <c r="M531" s="183" t="b">
        <f t="shared" si="173"/>
        <v>1</v>
      </c>
      <c r="T531" s="42" t="b">
        <f t="shared" si="166"/>
        <v>1</v>
      </c>
      <c r="U531" s="42" t="b">
        <f t="shared" si="167"/>
        <v>1</v>
      </c>
    </row>
    <row r="532" spans="1:21" ht="90">
      <c r="A532" s="49" t="s">
        <v>688</v>
      </c>
      <c r="B532" s="57" t="s">
        <v>520</v>
      </c>
      <c r="C532" s="49" t="s">
        <v>435</v>
      </c>
      <c r="D532" s="46" t="s">
        <v>838</v>
      </c>
      <c r="E532" s="50" t="s">
        <v>51</v>
      </c>
      <c r="F532" s="48">
        <f t="shared" si="168"/>
        <v>76748.6</v>
      </c>
      <c r="G532" s="48">
        <f>G533</f>
        <v>0</v>
      </c>
      <c r="H532" s="48">
        <f>H533</f>
        <v>76748.6</v>
      </c>
      <c r="I532" s="48">
        <f t="shared" si="174"/>
        <v>76748.6</v>
      </c>
      <c r="J532" s="48">
        <f t="shared" si="175"/>
        <v>0</v>
      </c>
      <c r="K532" s="48">
        <f t="shared" si="176"/>
        <v>76748.6</v>
      </c>
      <c r="L532" s="183" t="b">
        <f t="shared" si="172"/>
        <v>1</v>
      </c>
      <c r="M532" s="183" t="b">
        <f t="shared" si="173"/>
        <v>1</v>
      </c>
      <c r="T532" s="42" t="b">
        <f t="shared" si="166"/>
        <v>1</v>
      </c>
      <c r="U532" s="42" t="b">
        <f t="shared" si="167"/>
        <v>1</v>
      </c>
    </row>
    <row r="533" spans="1:21" ht="60">
      <c r="A533" s="52"/>
      <c r="B533" s="56"/>
      <c r="C533" s="52"/>
      <c r="D533" s="46" t="s">
        <v>39</v>
      </c>
      <c r="E533" s="50" t="s">
        <v>51</v>
      </c>
      <c r="F533" s="48">
        <f>G533+H533</f>
        <v>76748.6</v>
      </c>
      <c r="G533" s="48">
        <f>G534</f>
        <v>0</v>
      </c>
      <c r="H533" s="48">
        <f>H534</f>
        <v>76748.6</v>
      </c>
      <c r="I533" s="48">
        <f t="shared" si="174"/>
        <v>76748.6</v>
      </c>
      <c r="J533" s="48">
        <f t="shared" si="175"/>
        <v>0</v>
      </c>
      <c r="K533" s="48">
        <f t="shared" si="176"/>
        <v>76748.6</v>
      </c>
      <c r="L533" s="183" t="b">
        <f t="shared" si="172"/>
        <v>1</v>
      </c>
      <c r="M533" s="183" t="b">
        <f t="shared" si="173"/>
        <v>1</v>
      </c>
      <c r="T533" s="42" t="b">
        <f t="shared" si="166"/>
        <v>1</v>
      </c>
      <c r="U533" s="42" t="b">
        <f t="shared" si="167"/>
        <v>1</v>
      </c>
    </row>
    <row r="534" spans="1:21" ht="30">
      <c r="A534" s="58"/>
      <c r="B534" s="68"/>
      <c r="C534" s="58"/>
      <c r="D534" s="46"/>
      <c r="E534" s="47" t="s">
        <v>862</v>
      </c>
      <c r="F534" s="48">
        <f t="shared" si="168"/>
        <v>76748.6</v>
      </c>
      <c r="G534" s="48">
        <v>0</v>
      </c>
      <c r="H534" s="48">
        <v>76748.6</v>
      </c>
      <c r="I534" s="48">
        <f t="shared" si="174"/>
        <v>76748.6</v>
      </c>
      <c r="J534" s="48">
        <f t="shared" si="175"/>
        <v>0</v>
      </c>
      <c r="K534" s="48">
        <f t="shared" si="176"/>
        <v>76748.6</v>
      </c>
      <c r="L534" s="183" t="b">
        <f t="shared" si="172"/>
        <v>1</v>
      </c>
      <c r="M534" s="183" t="b">
        <f t="shared" si="173"/>
        <v>1</v>
      </c>
      <c r="T534" s="42" t="b">
        <f t="shared" si="166"/>
        <v>1</v>
      </c>
      <c r="U534" s="42" t="b">
        <f t="shared" si="167"/>
        <v>1</v>
      </c>
    </row>
    <row r="535" spans="1:21" ht="195">
      <c r="A535" s="57" t="s">
        <v>689</v>
      </c>
      <c r="B535" s="49" t="s">
        <v>31</v>
      </c>
      <c r="C535" s="49" t="s">
        <v>356</v>
      </c>
      <c r="D535" s="46" t="s">
        <v>838</v>
      </c>
      <c r="E535" s="50" t="s">
        <v>51</v>
      </c>
      <c r="F535" s="48">
        <f t="shared" si="168"/>
        <v>19283.2</v>
      </c>
      <c r="G535" s="48">
        <f>G536</f>
        <v>0</v>
      </c>
      <c r="H535" s="48">
        <f>H536</f>
        <v>19283.2</v>
      </c>
      <c r="I535" s="48">
        <f t="shared" si="174"/>
        <v>19283.2</v>
      </c>
      <c r="J535" s="48">
        <f t="shared" si="175"/>
        <v>0</v>
      </c>
      <c r="K535" s="48">
        <f t="shared" si="176"/>
        <v>19283.2</v>
      </c>
      <c r="L535" s="183" t="b">
        <f t="shared" si="172"/>
        <v>1</v>
      </c>
      <c r="M535" s="183" t="b">
        <f t="shared" si="173"/>
        <v>1</v>
      </c>
      <c r="T535" s="42" t="b">
        <f t="shared" si="166"/>
        <v>1</v>
      </c>
      <c r="U535" s="42" t="b">
        <f t="shared" si="167"/>
        <v>1</v>
      </c>
    </row>
    <row r="536" spans="1:21" ht="60">
      <c r="A536" s="56"/>
      <c r="B536" s="52"/>
      <c r="C536" s="52"/>
      <c r="D536" s="46" t="s">
        <v>39</v>
      </c>
      <c r="E536" s="50" t="s">
        <v>51</v>
      </c>
      <c r="F536" s="48">
        <f>G536+H536</f>
        <v>19283.2</v>
      </c>
      <c r="G536" s="48">
        <f>G537+G538</f>
        <v>0</v>
      </c>
      <c r="H536" s="48">
        <f>H537+H538</f>
        <v>19283.2</v>
      </c>
      <c r="I536" s="48">
        <f t="shared" si="174"/>
        <v>19283.2</v>
      </c>
      <c r="J536" s="48">
        <f t="shared" si="175"/>
        <v>0</v>
      </c>
      <c r="K536" s="48">
        <f t="shared" si="176"/>
        <v>19283.2</v>
      </c>
      <c r="L536" s="183" t="b">
        <f t="shared" si="172"/>
        <v>1</v>
      </c>
      <c r="M536" s="183" t="b">
        <f t="shared" si="173"/>
        <v>1</v>
      </c>
      <c r="T536" s="42" t="b">
        <f t="shared" si="166"/>
        <v>1</v>
      </c>
      <c r="U536" s="42" t="b">
        <f t="shared" si="167"/>
        <v>1</v>
      </c>
    </row>
    <row r="537" spans="1:21" ht="30">
      <c r="A537" s="56"/>
      <c r="B537" s="52"/>
      <c r="C537" s="52"/>
      <c r="D537" s="46"/>
      <c r="E537" s="47" t="s">
        <v>864</v>
      </c>
      <c r="F537" s="48">
        <f t="shared" si="168"/>
        <v>3803</v>
      </c>
      <c r="G537" s="48">
        <v>0</v>
      </c>
      <c r="H537" s="48">
        <v>3803</v>
      </c>
      <c r="I537" s="48">
        <f t="shared" si="174"/>
        <v>3803</v>
      </c>
      <c r="J537" s="48">
        <f t="shared" si="175"/>
        <v>0</v>
      </c>
      <c r="K537" s="48">
        <f t="shared" si="176"/>
        <v>3803</v>
      </c>
      <c r="L537" s="183" t="b">
        <f t="shared" si="172"/>
        <v>1</v>
      </c>
      <c r="M537" s="183" t="b">
        <f t="shared" si="173"/>
        <v>1</v>
      </c>
      <c r="T537" s="42" t="b">
        <f t="shared" si="166"/>
        <v>1</v>
      </c>
      <c r="U537" s="42" t="b">
        <f t="shared" si="167"/>
        <v>1</v>
      </c>
    </row>
    <row r="538" spans="1:21" ht="30">
      <c r="A538" s="56"/>
      <c r="B538" s="52"/>
      <c r="C538" s="52"/>
      <c r="D538" s="46"/>
      <c r="E538" s="47" t="s">
        <v>862</v>
      </c>
      <c r="F538" s="48">
        <f t="shared" si="168"/>
        <v>15480.2</v>
      </c>
      <c r="G538" s="48">
        <v>0</v>
      </c>
      <c r="H538" s="48">
        <v>15480.2</v>
      </c>
      <c r="I538" s="48">
        <f t="shared" si="174"/>
        <v>15480.2</v>
      </c>
      <c r="J538" s="48">
        <f t="shared" si="175"/>
        <v>0</v>
      </c>
      <c r="K538" s="48">
        <f t="shared" si="176"/>
        <v>15480.2</v>
      </c>
      <c r="L538" s="183" t="b">
        <f t="shared" si="172"/>
        <v>1</v>
      </c>
      <c r="M538" s="183" t="b">
        <f t="shared" si="173"/>
        <v>1</v>
      </c>
      <c r="T538" s="42" t="b">
        <f t="shared" si="166"/>
        <v>1</v>
      </c>
      <c r="U538" s="42" t="b">
        <f t="shared" si="167"/>
        <v>1</v>
      </c>
    </row>
    <row r="539" spans="1:21" ht="210">
      <c r="A539" s="57" t="s">
        <v>239</v>
      </c>
      <c r="B539" s="57" t="s">
        <v>40</v>
      </c>
      <c r="C539" s="49" t="s">
        <v>357</v>
      </c>
      <c r="D539" s="46" t="s">
        <v>838</v>
      </c>
      <c r="E539" s="50" t="s">
        <v>51</v>
      </c>
      <c r="F539" s="48">
        <f t="shared" si="168"/>
        <v>2000</v>
      </c>
      <c r="G539" s="48">
        <f>G540</f>
        <v>0</v>
      </c>
      <c r="H539" s="48">
        <f>H540</f>
        <v>2000</v>
      </c>
      <c r="I539" s="48">
        <f t="shared" si="174"/>
        <v>2000</v>
      </c>
      <c r="J539" s="48">
        <f t="shared" si="175"/>
        <v>0</v>
      </c>
      <c r="K539" s="48">
        <f t="shared" si="176"/>
        <v>2000</v>
      </c>
      <c r="L539" s="183" t="b">
        <f t="shared" si="172"/>
        <v>1</v>
      </c>
      <c r="M539" s="183" t="b">
        <f t="shared" si="173"/>
        <v>1</v>
      </c>
      <c r="T539" s="42" t="b">
        <f t="shared" si="166"/>
        <v>1</v>
      </c>
      <c r="U539" s="42" t="b">
        <f t="shared" si="167"/>
        <v>1</v>
      </c>
    </row>
    <row r="540" spans="1:21" ht="60">
      <c r="A540" s="56"/>
      <c r="B540" s="56"/>
      <c r="C540" s="52"/>
      <c r="D540" s="46" t="s">
        <v>39</v>
      </c>
      <c r="E540" s="50" t="s">
        <v>51</v>
      </c>
      <c r="F540" s="48">
        <f>G540+H540</f>
        <v>2000</v>
      </c>
      <c r="G540" s="48">
        <f>G541</f>
        <v>0</v>
      </c>
      <c r="H540" s="48">
        <f>H541</f>
        <v>2000</v>
      </c>
      <c r="I540" s="48">
        <f t="shared" si="174"/>
        <v>2000</v>
      </c>
      <c r="J540" s="48">
        <f t="shared" si="175"/>
        <v>0</v>
      </c>
      <c r="K540" s="48">
        <f t="shared" si="176"/>
        <v>2000</v>
      </c>
      <c r="L540" s="183" t="b">
        <f t="shared" si="172"/>
        <v>1</v>
      </c>
      <c r="M540" s="183" t="b">
        <f t="shared" si="173"/>
        <v>1</v>
      </c>
      <c r="T540" s="42" t="b">
        <f t="shared" si="166"/>
        <v>1</v>
      </c>
      <c r="U540" s="42" t="b">
        <f t="shared" si="167"/>
        <v>1</v>
      </c>
    </row>
    <row r="541" spans="1:21" ht="30">
      <c r="A541" s="68"/>
      <c r="B541" s="68"/>
      <c r="C541" s="58"/>
      <c r="D541" s="46"/>
      <c r="E541" s="47" t="s">
        <v>864</v>
      </c>
      <c r="F541" s="48">
        <f t="shared" si="168"/>
        <v>2000</v>
      </c>
      <c r="G541" s="48">
        <v>0</v>
      </c>
      <c r="H541" s="48">
        <v>2000</v>
      </c>
      <c r="I541" s="48">
        <f t="shared" si="174"/>
        <v>2000</v>
      </c>
      <c r="J541" s="48">
        <f t="shared" si="175"/>
        <v>0</v>
      </c>
      <c r="K541" s="48">
        <f t="shared" si="176"/>
        <v>2000</v>
      </c>
      <c r="L541" s="183" t="b">
        <f t="shared" si="172"/>
        <v>1</v>
      </c>
      <c r="M541" s="183" t="b">
        <f t="shared" si="173"/>
        <v>1</v>
      </c>
      <c r="T541" s="42" t="b">
        <f t="shared" si="166"/>
        <v>1</v>
      </c>
      <c r="U541" s="42" t="b">
        <f t="shared" si="167"/>
        <v>1</v>
      </c>
    </row>
    <row r="542" spans="1:21" ht="75">
      <c r="A542" s="49" t="s">
        <v>869</v>
      </c>
      <c r="B542" s="49" t="s">
        <v>870</v>
      </c>
      <c r="C542" s="49" t="s">
        <v>43</v>
      </c>
      <c r="D542" s="46" t="s">
        <v>838</v>
      </c>
      <c r="E542" s="50" t="s">
        <v>51</v>
      </c>
      <c r="F542" s="48">
        <f t="shared" si="168"/>
        <v>4520.3</v>
      </c>
      <c r="G542" s="48">
        <f>G543</f>
        <v>0</v>
      </c>
      <c r="H542" s="48">
        <f>H543</f>
        <v>4520.3</v>
      </c>
      <c r="I542" s="48">
        <f t="shared" si="174"/>
        <v>4520.3</v>
      </c>
      <c r="J542" s="48">
        <f t="shared" si="175"/>
        <v>0</v>
      </c>
      <c r="K542" s="48">
        <f t="shared" si="176"/>
        <v>4520.3</v>
      </c>
      <c r="L542" s="183" t="b">
        <f t="shared" si="172"/>
        <v>1</v>
      </c>
      <c r="M542" s="183" t="b">
        <f t="shared" si="173"/>
        <v>1</v>
      </c>
      <c r="T542" s="42" t="b">
        <f t="shared" si="166"/>
        <v>1</v>
      </c>
      <c r="U542" s="42" t="b">
        <f t="shared" si="167"/>
        <v>1</v>
      </c>
    </row>
    <row r="543" spans="1:21" ht="60">
      <c r="A543" s="52"/>
      <c r="B543" s="52"/>
      <c r="C543" s="52"/>
      <c r="D543" s="46" t="s">
        <v>39</v>
      </c>
      <c r="E543" s="50" t="s">
        <v>51</v>
      </c>
      <c r="F543" s="48">
        <f>G543+H543</f>
        <v>4520.3</v>
      </c>
      <c r="G543" s="48">
        <f>G544</f>
        <v>0</v>
      </c>
      <c r="H543" s="48">
        <f>H544</f>
        <v>4520.3</v>
      </c>
      <c r="I543" s="48">
        <f t="shared" si="174"/>
        <v>4520.3</v>
      </c>
      <c r="J543" s="48">
        <f t="shared" si="175"/>
        <v>0</v>
      </c>
      <c r="K543" s="48">
        <f t="shared" si="176"/>
        <v>4520.3</v>
      </c>
      <c r="L543" s="183" t="b">
        <f t="shared" si="172"/>
        <v>1</v>
      </c>
      <c r="M543" s="183" t="b">
        <f t="shared" si="173"/>
        <v>1</v>
      </c>
      <c r="T543" s="42" t="b">
        <f t="shared" si="166"/>
        <v>1</v>
      </c>
      <c r="U543" s="42" t="b">
        <f t="shared" si="167"/>
        <v>1</v>
      </c>
    </row>
    <row r="544" spans="1:21" ht="30">
      <c r="A544" s="58"/>
      <c r="B544" s="58"/>
      <c r="C544" s="58"/>
      <c r="D544" s="46"/>
      <c r="E544" s="47" t="s">
        <v>862</v>
      </c>
      <c r="F544" s="48">
        <f t="shared" si="168"/>
        <v>4520.3</v>
      </c>
      <c r="G544" s="48">
        <v>0</v>
      </c>
      <c r="H544" s="48">
        <v>4520.3</v>
      </c>
      <c r="I544" s="48">
        <f t="shared" si="174"/>
        <v>4520.3</v>
      </c>
      <c r="J544" s="48">
        <f t="shared" si="175"/>
        <v>0</v>
      </c>
      <c r="K544" s="48">
        <f t="shared" si="176"/>
        <v>4520.3</v>
      </c>
      <c r="L544" s="183" t="b">
        <f t="shared" si="172"/>
        <v>1</v>
      </c>
      <c r="M544" s="183" t="b">
        <f t="shared" si="173"/>
        <v>1</v>
      </c>
      <c r="T544" s="42" t="b">
        <f t="shared" si="166"/>
        <v>1</v>
      </c>
      <c r="U544" s="42" t="b">
        <f t="shared" si="167"/>
        <v>1</v>
      </c>
    </row>
    <row r="545" spans="1:21" ht="180">
      <c r="A545" s="57" t="s">
        <v>871</v>
      </c>
      <c r="B545" s="49" t="s">
        <v>94</v>
      </c>
      <c r="C545" s="49" t="s">
        <v>359</v>
      </c>
      <c r="D545" s="46" t="s">
        <v>838</v>
      </c>
      <c r="E545" s="50" t="s">
        <v>51</v>
      </c>
      <c r="F545" s="48">
        <f>F546</f>
        <v>523</v>
      </c>
      <c r="G545" s="48">
        <f>G546</f>
        <v>0</v>
      </c>
      <c r="H545" s="48">
        <f>H546</f>
        <v>523</v>
      </c>
      <c r="I545" s="48">
        <f t="shared" si="174"/>
        <v>523</v>
      </c>
      <c r="J545" s="48">
        <f t="shared" si="175"/>
        <v>0</v>
      </c>
      <c r="K545" s="48">
        <f t="shared" si="176"/>
        <v>523</v>
      </c>
      <c r="L545" s="183" t="b">
        <f t="shared" si="172"/>
        <v>1</v>
      </c>
      <c r="M545" s="183" t="b">
        <f t="shared" si="173"/>
        <v>1</v>
      </c>
      <c r="T545" s="42" t="b">
        <f t="shared" si="166"/>
        <v>1</v>
      </c>
      <c r="U545" s="42" t="b">
        <f t="shared" si="167"/>
        <v>1</v>
      </c>
    </row>
    <row r="546" spans="1:21" ht="60">
      <c r="A546" s="56"/>
      <c r="B546" s="52"/>
      <c r="C546" s="52"/>
      <c r="D546" s="46" t="s">
        <v>358</v>
      </c>
      <c r="E546" s="50" t="s">
        <v>51</v>
      </c>
      <c r="F546" s="48">
        <f t="shared" si="168"/>
        <v>523</v>
      </c>
      <c r="G546" s="48">
        <v>0</v>
      </c>
      <c r="H546" s="48">
        <f>H547</f>
        <v>523</v>
      </c>
      <c r="I546" s="48">
        <f t="shared" si="174"/>
        <v>523</v>
      </c>
      <c r="J546" s="48">
        <f t="shared" si="175"/>
        <v>0</v>
      </c>
      <c r="K546" s="48">
        <f t="shared" si="176"/>
        <v>523</v>
      </c>
      <c r="L546" s="183" t="b">
        <f t="shared" si="172"/>
        <v>1</v>
      </c>
      <c r="M546" s="183" t="b">
        <f t="shared" si="173"/>
        <v>1</v>
      </c>
      <c r="T546" s="42" t="b">
        <f t="shared" si="166"/>
        <v>1</v>
      </c>
      <c r="U546" s="42" t="b">
        <f t="shared" si="167"/>
        <v>1</v>
      </c>
    </row>
    <row r="547" spans="1:21" ht="30">
      <c r="A547" s="68"/>
      <c r="B547" s="58"/>
      <c r="C547" s="58"/>
      <c r="D547" s="46"/>
      <c r="E547" s="47" t="s">
        <v>861</v>
      </c>
      <c r="F547" s="48">
        <f t="shared" si="168"/>
        <v>523</v>
      </c>
      <c r="G547" s="48">
        <v>0</v>
      </c>
      <c r="H547" s="48">
        <v>523</v>
      </c>
      <c r="I547" s="48">
        <f t="shared" si="174"/>
        <v>523</v>
      </c>
      <c r="J547" s="48">
        <f t="shared" si="175"/>
        <v>0</v>
      </c>
      <c r="K547" s="48">
        <f t="shared" si="176"/>
        <v>523</v>
      </c>
      <c r="L547" s="183" t="b">
        <f t="shared" si="172"/>
        <v>1</v>
      </c>
      <c r="M547" s="183" t="b">
        <f t="shared" si="173"/>
        <v>1</v>
      </c>
      <c r="T547" s="42" t="b">
        <f t="shared" si="166"/>
        <v>1</v>
      </c>
      <c r="U547" s="42" t="b">
        <f t="shared" si="167"/>
        <v>1</v>
      </c>
    </row>
    <row r="548" spans="1:21" ht="135">
      <c r="A548" s="49" t="s">
        <v>143</v>
      </c>
      <c r="B548" s="49" t="s">
        <v>106</v>
      </c>
      <c r="C548" s="49" t="s">
        <v>360</v>
      </c>
      <c r="D548" s="46" t="s">
        <v>838</v>
      </c>
      <c r="E548" s="50" t="s">
        <v>51</v>
      </c>
      <c r="F548" s="48">
        <f t="shared" si="168"/>
        <v>550</v>
      </c>
      <c r="G548" s="48">
        <f>G549</f>
        <v>0</v>
      </c>
      <c r="H548" s="48">
        <f>H549</f>
        <v>550</v>
      </c>
      <c r="I548" s="48">
        <f t="shared" si="174"/>
        <v>550</v>
      </c>
      <c r="J548" s="48">
        <f t="shared" si="175"/>
        <v>0</v>
      </c>
      <c r="K548" s="48">
        <f t="shared" si="176"/>
        <v>550</v>
      </c>
      <c r="L548" s="183" t="b">
        <f t="shared" si="172"/>
        <v>1</v>
      </c>
      <c r="M548" s="183" t="b">
        <f t="shared" si="173"/>
        <v>1</v>
      </c>
      <c r="T548" s="42" t="b">
        <f t="shared" si="166"/>
        <v>1</v>
      </c>
      <c r="U548" s="42" t="b">
        <f t="shared" si="167"/>
        <v>1</v>
      </c>
    </row>
    <row r="549" spans="1:21" ht="60">
      <c r="A549" s="52"/>
      <c r="B549" s="52"/>
      <c r="C549" s="52"/>
      <c r="D549" s="46" t="s">
        <v>39</v>
      </c>
      <c r="E549" s="50" t="s">
        <v>51</v>
      </c>
      <c r="F549" s="48">
        <f>G549+H549</f>
        <v>550</v>
      </c>
      <c r="G549" s="48">
        <f>G550</f>
        <v>0</v>
      </c>
      <c r="H549" s="48">
        <f>H550</f>
        <v>550</v>
      </c>
      <c r="I549" s="48">
        <f t="shared" si="174"/>
        <v>550</v>
      </c>
      <c r="J549" s="48">
        <f t="shared" si="175"/>
        <v>0</v>
      </c>
      <c r="K549" s="48">
        <f t="shared" si="176"/>
        <v>550</v>
      </c>
      <c r="L549" s="183" t="b">
        <f t="shared" si="172"/>
        <v>1</v>
      </c>
      <c r="M549" s="183" t="b">
        <f t="shared" si="173"/>
        <v>1</v>
      </c>
      <c r="T549" s="42" t="b">
        <f t="shared" si="166"/>
        <v>1</v>
      </c>
      <c r="U549" s="42" t="b">
        <f t="shared" si="167"/>
        <v>1</v>
      </c>
    </row>
    <row r="550" spans="1:21" ht="30">
      <c r="A550" s="52"/>
      <c r="B550" s="52"/>
      <c r="C550" s="52"/>
      <c r="D550" s="46"/>
      <c r="E550" s="47" t="s">
        <v>860</v>
      </c>
      <c r="F550" s="48">
        <f t="shared" si="168"/>
        <v>550</v>
      </c>
      <c r="G550" s="48">
        <f>G553+G558+G555</f>
        <v>0</v>
      </c>
      <c r="H550" s="48">
        <f>H553+H558+H555</f>
        <v>550</v>
      </c>
      <c r="I550" s="48">
        <f t="shared" si="174"/>
        <v>550</v>
      </c>
      <c r="J550" s="48">
        <f t="shared" si="175"/>
        <v>0</v>
      </c>
      <c r="K550" s="48">
        <f t="shared" si="176"/>
        <v>550</v>
      </c>
      <c r="L550" s="183" t="b">
        <f t="shared" si="172"/>
        <v>1</v>
      </c>
      <c r="M550" s="183" t="b">
        <f t="shared" si="173"/>
        <v>1</v>
      </c>
      <c r="T550" s="42" t="b">
        <f t="shared" si="166"/>
        <v>1</v>
      </c>
      <c r="U550" s="42" t="b">
        <f t="shared" si="167"/>
        <v>1</v>
      </c>
    </row>
    <row r="551" spans="1:21" ht="165">
      <c r="A551" s="49" t="s">
        <v>781</v>
      </c>
      <c r="B551" s="49" t="s">
        <v>252</v>
      </c>
      <c r="C551" s="49" t="s">
        <v>144</v>
      </c>
      <c r="D551" s="46" t="s">
        <v>838</v>
      </c>
      <c r="E551" s="50" t="s">
        <v>51</v>
      </c>
      <c r="F551" s="48">
        <f t="shared" si="168"/>
        <v>250</v>
      </c>
      <c r="G551" s="48">
        <f>G552</f>
        <v>0</v>
      </c>
      <c r="H551" s="48">
        <f>H552</f>
        <v>250</v>
      </c>
      <c r="I551" s="48">
        <f t="shared" si="174"/>
        <v>250</v>
      </c>
      <c r="J551" s="48">
        <f t="shared" si="175"/>
        <v>0</v>
      </c>
      <c r="K551" s="48">
        <f t="shared" si="176"/>
        <v>250</v>
      </c>
      <c r="L551" s="183" t="b">
        <f t="shared" si="172"/>
        <v>1</v>
      </c>
      <c r="M551" s="183" t="b">
        <f t="shared" si="173"/>
        <v>1</v>
      </c>
      <c r="T551" s="42" t="b">
        <f t="shared" si="166"/>
        <v>1</v>
      </c>
      <c r="U551" s="42" t="b">
        <f t="shared" si="167"/>
        <v>1</v>
      </c>
    </row>
    <row r="552" spans="1:21" ht="60">
      <c r="A552" s="52"/>
      <c r="B552" s="52"/>
      <c r="C552" s="52"/>
      <c r="D552" s="46" t="s">
        <v>39</v>
      </c>
      <c r="E552" s="50" t="s">
        <v>51</v>
      </c>
      <c r="F552" s="48">
        <f>G552+H552</f>
        <v>250</v>
      </c>
      <c r="G552" s="48">
        <f>G553</f>
        <v>0</v>
      </c>
      <c r="H552" s="48">
        <f>H553</f>
        <v>250</v>
      </c>
      <c r="I552" s="48">
        <f t="shared" si="174"/>
        <v>250</v>
      </c>
      <c r="J552" s="48">
        <f t="shared" si="175"/>
        <v>0</v>
      </c>
      <c r="K552" s="48">
        <f t="shared" si="176"/>
        <v>250</v>
      </c>
      <c r="L552" s="183" t="b">
        <f t="shared" si="172"/>
        <v>1</v>
      </c>
      <c r="M552" s="183" t="b">
        <f t="shared" si="173"/>
        <v>1</v>
      </c>
      <c r="T552" s="42" t="b">
        <f t="shared" si="166"/>
        <v>1</v>
      </c>
      <c r="U552" s="42" t="b">
        <f t="shared" si="167"/>
        <v>1</v>
      </c>
    </row>
    <row r="553" spans="1:21" ht="30">
      <c r="A553" s="58"/>
      <c r="B553" s="58"/>
      <c r="C553" s="58"/>
      <c r="D553" s="46"/>
      <c r="E553" s="47" t="s">
        <v>860</v>
      </c>
      <c r="F553" s="48">
        <f t="shared" si="168"/>
        <v>250</v>
      </c>
      <c r="G553" s="48">
        <v>0</v>
      </c>
      <c r="H553" s="48">
        <v>250</v>
      </c>
      <c r="I553" s="48">
        <f t="shared" si="174"/>
        <v>250</v>
      </c>
      <c r="J553" s="48">
        <f t="shared" si="175"/>
        <v>0</v>
      </c>
      <c r="K553" s="48">
        <f t="shared" si="176"/>
        <v>250</v>
      </c>
      <c r="L553" s="183" t="b">
        <f t="shared" si="172"/>
        <v>1</v>
      </c>
      <c r="M553" s="183" t="b">
        <f t="shared" si="173"/>
        <v>1</v>
      </c>
      <c r="T553" s="42" t="b">
        <f t="shared" si="166"/>
        <v>1</v>
      </c>
      <c r="U553" s="42" t="b">
        <f t="shared" si="167"/>
        <v>1</v>
      </c>
    </row>
    <row r="554" spans="1:21" ht="75">
      <c r="A554" s="52" t="s">
        <v>818</v>
      </c>
      <c r="B554" s="52" t="s">
        <v>817</v>
      </c>
      <c r="C554" s="52" t="s">
        <v>44</v>
      </c>
      <c r="D554" s="46" t="s">
        <v>838</v>
      </c>
      <c r="E554" s="50" t="s">
        <v>51</v>
      </c>
      <c r="F554" s="48">
        <f>G554+H554</f>
        <v>250</v>
      </c>
      <c r="G554" s="48">
        <f>G555</f>
        <v>0</v>
      </c>
      <c r="H554" s="48">
        <f>H555</f>
        <v>250</v>
      </c>
      <c r="I554" s="48">
        <f t="shared" si="174"/>
        <v>250</v>
      </c>
      <c r="J554" s="48">
        <f t="shared" si="175"/>
        <v>0</v>
      </c>
      <c r="K554" s="48">
        <f t="shared" si="176"/>
        <v>250</v>
      </c>
      <c r="L554" s="183" t="b">
        <f t="shared" si="172"/>
        <v>1</v>
      </c>
      <c r="M554" s="183" t="b">
        <f t="shared" si="173"/>
        <v>1</v>
      </c>
      <c r="T554" s="42" t="b">
        <f t="shared" si="166"/>
        <v>1</v>
      </c>
      <c r="U554" s="42" t="b">
        <f t="shared" si="167"/>
        <v>1</v>
      </c>
    </row>
    <row r="555" spans="1:21" ht="60">
      <c r="A555" s="52"/>
      <c r="B555" s="52"/>
      <c r="C555" s="52"/>
      <c r="D555" s="46" t="s">
        <v>39</v>
      </c>
      <c r="E555" s="47" t="s">
        <v>860</v>
      </c>
      <c r="F555" s="48">
        <f>G555+H555</f>
        <v>250</v>
      </c>
      <c r="G555" s="48">
        <v>0</v>
      </c>
      <c r="H555" s="48">
        <v>250</v>
      </c>
      <c r="I555" s="48">
        <f t="shared" si="174"/>
        <v>250</v>
      </c>
      <c r="J555" s="48">
        <f t="shared" si="175"/>
        <v>0</v>
      </c>
      <c r="K555" s="48">
        <f t="shared" si="176"/>
        <v>250</v>
      </c>
      <c r="L555" s="183" t="b">
        <f t="shared" si="172"/>
        <v>1</v>
      </c>
      <c r="M555" s="183" t="b">
        <f t="shared" si="173"/>
        <v>1</v>
      </c>
      <c r="T555" s="42" t="b">
        <f t="shared" si="166"/>
        <v>1</v>
      </c>
      <c r="U555" s="42" t="b">
        <f t="shared" si="167"/>
        <v>1</v>
      </c>
    </row>
    <row r="556" spans="1:21" ht="75">
      <c r="A556" s="49" t="s">
        <v>514</v>
      </c>
      <c r="B556" s="59" t="s">
        <v>95</v>
      </c>
      <c r="C556" s="59" t="s">
        <v>361</v>
      </c>
      <c r="D556" s="46" t="s">
        <v>838</v>
      </c>
      <c r="E556" s="50" t="s">
        <v>51</v>
      </c>
      <c r="F556" s="48">
        <f t="shared" si="168"/>
        <v>50</v>
      </c>
      <c r="G556" s="48">
        <f>G557</f>
        <v>0</v>
      </c>
      <c r="H556" s="48">
        <f>H557</f>
        <v>50</v>
      </c>
      <c r="I556" s="48">
        <f t="shared" si="174"/>
        <v>50</v>
      </c>
      <c r="J556" s="48">
        <f t="shared" si="175"/>
        <v>0</v>
      </c>
      <c r="K556" s="48">
        <f t="shared" si="176"/>
        <v>50</v>
      </c>
      <c r="L556" s="183" t="b">
        <f t="shared" si="172"/>
        <v>1</v>
      </c>
      <c r="M556" s="183" t="b">
        <f t="shared" si="173"/>
        <v>1</v>
      </c>
      <c r="T556" s="42" t="b">
        <f t="shared" si="166"/>
        <v>1</v>
      </c>
      <c r="U556" s="42" t="b">
        <f t="shared" si="167"/>
        <v>1</v>
      </c>
    </row>
    <row r="557" spans="1:21" ht="60">
      <c r="A557" s="52"/>
      <c r="B557" s="60"/>
      <c r="C557" s="60"/>
      <c r="D557" s="46" t="s">
        <v>39</v>
      </c>
      <c r="E557" s="50" t="s">
        <v>51</v>
      </c>
      <c r="F557" s="48">
        <f>G557+H557</f>
        <v>50</v>
      </c>
      <c r="G557" s="48">
        <f>G558</f>
        <v>0</v>
      </c>
      <c r="H557" s="48">
        <f>H558</f>
        <v>50</v>
      </c>
      <c r="I557" s="48">
        <f t="shared" si="174"/>
        <v>50</v>
      </c>
      <c r="J557" s="48">
        <f t="shared" si="175"/>
        <v>0</v>
      </c>
      <c r="K557" s="48">
        <f t="shared" si="176"/>
        <v>50</v>
      </c>
      <c r="L557" s="183" t="b">
        <f t="shared" si="172"/>
        <v>1</v>
      </c>
      <c r="M557" s="183" t="b">
        <f t="shared" si="173"/>
        <v>1</v>
      </c>
      <c r="T557" s="42" t="b">
        <f t="shared" si="166"/>
        <v>1</v>
      </c>
      <c r="U557" s="42" t="b">
        <f t="shared" si="167"/>
        <v>1</v>
      </c>
    </row>
    <row r="558" spans="1:21" ht="30">
      <c r="A558" s="58"/>
      <c r="B558" s="61"/>
      <c r="C558" s="58"/>
      <c r="D558" s="46"/>
      <c r="E558" s="47" t="s">
        <v>860</v>
      </c>
      <c r="F558" s="48">
        <f t="shared" si="168"/>
        <v>50</v>
      </c>
      <c r="G558" s="48">
        <v>0</v>
      </c>
      <c r="H558" s="48">
        <v>50</v>
      </c>
      <c r="I558" s="48">
        <f t="shared" si="174"/>
        <v>50</v>
      </c>
      <c r="J558" s="48">
        <f t="shared" si="175"/>
        <v>0</v>
      </c>
      <c r="K558" s="48">
        <f t="shared" si="176"/>
        <v>50</v>
      </c>
      <c r="L558" s="183" t="b">
        <f t="shared" si="172"/>
        <v>1</v>
      </c>
      <c r="M558" s="183" t="b">
        <f t="shared" si="173"/>
        <v>1</v>
      </c>
      <c r="T558" s="42" t="b">
        <f t="shared" si="166"/>
        <v>1</v>
      </c>
      <c r="U558" s="42" t="b">
        <f t="shared" si="167"/>
        <v>1</v>
      </c>
    </row>
    <row r="559" spans="1:21" ht="45">
      <c r="A559" s="49" t="s">
        <v>515</v>
      </c>
      <c r="B559" s="49" t="s">
        <v>878</v>
      </c>
      <c r="C559" s="311" t="s">
        <v>629</v>
      </c>
      <c r="D559" s="46" t="s">
        <v>838</v>
      </c>
      <c r="E559" s="50" t="s">
        <v>51</v>
      </c>
      <c r="F559" s="48">
        <f>F560</f>
        <v>173170</v>
      </c>
      <c r="G559" s="48">
        <f>G560</f>
        <v>0</v>
      </c>
      <c r="H559" s="48">
        <f>H560</f>
        <v>173170</v>
      </c>
      <c r="I559" s="48">
        <f t="shared" si="174"/>
        <v>173170</v>
      </c>
      <c r="J559" s="48">
        <f t="shared" si="175"/>
        <v>0</v>
      </c>
      <c r="K559" s="48">
        <f t="shared" si="176"/>
        <v>173170</v>
      </c>
      <c r="L559" s="183" t="b">
        <f t="shared" si="172"/>
        <v>1</v>
      </c>
      <c r="M559" s="183" t="b">
        <f t="shared" si="173"/>
        <v>1</v>
      </c>
      <c r="T559" s="42" t="b">
        <f t="shared" si="166"/>
        <v>1</v>
      </c>
      <c r="U559" s="42" t="b">
        <f t="shared" si="167"/>
        <v>1</v>
      </c>
    </row>
    <row r="560" spans="1:21" ht="60">
      <c r="A560" s="52"/>
      <c r="B560" s="52"/>
      <c r="C560" s="312"/>
      <c r="D560" s="46" t="s">
        <v>39</v>
      </c>
      <c r="E560" s="50" t="s">
        <v>51</v>
      </c>
      <c r="F560" s="48">
        <f>SUM(F561:F567)</f>
        <v>173170</v>
      </c>
      <c r="G560" s="48">
        <f>SUM(G561:G567)</f>
        <v>0</v>
      </c>
      <c r="H560" s="48">
        <f>SUM(H561:H567)</f>
        <v>173170</v>
      </c>
      <c r="I560" s="48">
        <f t="shared" si="174"/>
        <v>173170</v>
      </c>
      <c r="J560" s="48">
        <f t="shared" si="175"/>
        <v>0</v>
      </c>
      <c r="K560" s="48">
        <f t="shared" si="176"/>
        <v>173170</v>
      </c>
      <c r="L560" s="183" t="b">
        <f t="shared" si="172"/>
        <v>1</v>
      </c>
      <c r="M560" s="183" t="b">
        <f t="shared" si="173"/>
        <v>1</v>
      </c>
      <c r="N560" s="43" t="b">
        <f aca="true" t="shared" si="177" ref="N560:S560">F561+F562+F563+F564+F565+F566+F567=F560</f>
        <v>1</v>
      </c>
      <c r="O560" s="43" t="b">
        <f t="shared" si="177"/>
        <v>1</v>
      </c>
      <c r="P560" s="43" t="b">
        <f t="shared" si="177"/>
        <v>1</v>
      </c>
      <c r="Q560" s="43" t="b">
        <f t="shared" si="177"/>
        <v>1</v>
      </c>
      <c r="R560" s="43" t="b">
        <f t="shared" si="177"/>
        <v>1</v>
      </c>
      <c r="S560" s="43" t="b">
        <f t="shared" si="177"/>
        <v>1</v>
      </c>
      <c r="T560" s="42" t="b">
        <f t="shared" si="166"/>
        <v>1</v>
      </c>
      <c r="U560" s="42" t="b">
        <f t="shared" si="167"/>
        <v>1</v>
      </c>
    </row>
    <row r="561" spans="1:21" ht="30">
      <c r="A561" s="52"/>
      <c r="B561" s="52"/>
      <c r="C561" s="52"/>
      <c r="D561" s="46"/>
      <c r="E561" s="47" t="s">
        <v>859</v>
      </c>
      <c r="F561" s="48">
        <f>G561+H561</f>
        <v>86400</v>
      </c>
      <c r="G561" s="48">
        <f>G571+G595</f>
        <v>0</v>
      </c>
      <c r="H561" s="48">
        <f>H571+H595</f>
        <v>86400</v>
      </c>
      <c r="I561" s="48">
        <f t="shared" si="174"/>
        <v>86400</v>
      </c>
      <c r="J561" s="48">
        <f t="shared" si="175"/>
        <v>0</v>
      </c>
      <c r="K561" s="48">
        <f t="shared" si="176"/>
        <v>86400</v>
      </c>
      <c r="L561" s="183" t="b">
        <f t="shared" si="172"/>
        <v>1</v>
      </c>
      <c r="M561" s="183" t="b">
        <f t="shared" si="173"/>
        <v>1</v>
      </c>
      <c r="T561" s="42" t="b">
        <f aca="true" t="shared" si="178" ref="T561:T628">G561+H561=F561</f>
        <v>1</v>
      </c>
      <c r="U561" s="42" t="b">
        <f aca="true" t="shared" si="179" ref="U561:U628">J561+K561=I561</f>
        <v>1</v>
      </c>
    </row>
    <row r="562" spans="1:21" ht="30">
      <c r="A562" s="52"/>
      <c r="B562" s="52"/>
      <c r="C562" s="52"/>
      <c r="D562" s="46"/>
      <c r="E562" s="47" t="s">
        <v>857</v>
      </c>
      <c r="F562" s="48">
        <f t="shared" si="168"/>
        <v>320</v>
      </c>
      <c r="G562" s="48">
        <f aca="true" t="shared" si="180" ref="G562:H564">G572</f>
        <v>0</v>
      </c>
      <c r="H562" s="48">
        <f t="shared" si="180"/>
        <v>320</v>
      </c>
      <c r="I562" s="48">
        <f t="shared" si="174"/>
        <v>320</v>
      </c>
      <c r="J562" s="48">
        <f t="shared" si="175"/>
        <v>0</v>
      </c>
      <c r="K562" s="48">
        <f t="shared" si="176"/>
        <v>320</v>
      </c>
      <c r="L562" s="183" t="b">
        <f t="shared" si="172"/>
        <v>1</v>
      </c>
      <c r="M562" s="183" t="b">
        <f t="shared" si="173"/>
        <v>1</v>
      </c>
      <c r="T562" s="42" t="b">
        <f t="shared" si="178"/>
        <v>1</v>
      </c>
      <c r="U562" s="42" t="b">
        <f t="shared" si="179"/>
        <v>1</v>
      </c>
    </row>
    <row r="563" spans="1:21" ht="30">
      <c r="A563" s="52"/>
      <c r="B563" s="52"/>
      <c r="C563" s="52"/>
      <c r="D563" s="46"/>
      <c r="E563" s="47" t="s">
        <v>858</v>
      </c>
      <c r="F563" s="48">
        <f t="shared" si="168"/>
        <v>6950</v>
      </c>
      <c r="G563" s="48">
        <f t="shared" si="180"/>
        <v>0</v>
      </c>
      <c r="H563" s="48">
        <f t="shared" si="180"/>
        <v>6950</v>
      </c>
      <c r="I563" s="48">
        <f t="shared" si="174"/>
        <v>6950</v>
      </c>
      <c r="J563" s="48">
        <f t="shared" si="175"/>
        <v>0</v>
      </c>
      <c r="K563" s="48">
        <f t="shared" si="176"/>
        <v>6950</v>
      </c>
      <c r="L563" s="183" t="b">
        <f t="shared" si="172"/>
        <v>1</v>
      </c>
      <c r="M563" s="183" t="b">
        <f t="shared" si="173"/>
        <v>1</v>
      </c>
      <c r="T563" s="42" t="b">
        <f t="shared" si="178"/>
        <v>1</v>
      </c>
      <c r="U563" s="42" t="b">
        <f t="shared" si="179"/>
        <v>1</v>
      </c>
    </row>
    <row r="564" spans="1:21" ht="30">
      <c r="A564" s="52"/>
      <c r="B564" s="52"/>
      <c r="C564" s="52"/>
      <c r="D564" s="46"/>
      <c r="E564" s="47" t="s">
        <v>589</v>
      </c>
      <c r="F564" s="48">
        <f t="shared" si="168"/>
        <v>0</v>
      </c>
      <c r="G564" s="48">
        <f t="shared" si="180"/>
        <v>0</v>
      </c>
      <c r="H564" s="48">
        <f t="shared" si="180"/>
        <v>0</v>
      </c>
      <c r="I564" s="48">
        <f t="shared" si="174"/>
        <v>0</v>
      </c>
      <c r="J564" s="48">
        <f t="shared" si="175"/>
        <v>0</v>
      </c>
      <c r="K564" s="48">
        <f t="shared" si="176"/>
        <v>0</v>
      </c>
      <c r="L564" s="183" t="b">
        <f t="shared" si="172"/>
        <v>1</v>
      </c>
      <c r="M564" s="183" t="b">
        <f t="shared" si="173"/>
        <v>1</v>
      </c>
      <c r="T564" s="42" t="b">
        <f t="shared" si="178"/>
        <v>1</v>
      </c>
      <c r="U564" s="42" t="b">
        <f t="shared" si="179"/>
        <v>1</v>
      </c>
    </row>
    <row r="565" spans="1:21" ht="30">
      <c r="A565" s="52"/>
      <c r="B565" s="52"/>
      <c r="C565" s="52"/>
      <c r="D565" s="46"/>
      <c r="E565" s="47" t="s">
        <v>419</v>
      </c>
      <c r="F565" s="48">
        <f t="shared" si="168"/>
        <v>3000</v>
      </c>
      <c r="G565" s="48">
        <f>G596</f>
        <v>0</v>
      </c>
      <c r="H565" s="48">
        <f>H596</f>
        <v>3000</v>
      </c>
      <c r="I565" s="48">
        <f t="shared" si="174"/>
        <v>3000</v>
      </c>
      <c r="J565" s="48">
        <f t="shared" si="175"/>
        <v>0</v>
      </c>
      <c r="K565" s="48">
        <f t="shared" si="176"/>
        <v>3000</v>
      </c>
      <c r="L565" s="183" t="b">
        <f t="shared" si="172"/>
        <v>1</v>
      </c>
      <c r="M565" s="183" t="b">
        <f t="shared" si="173"/>
        <v>1</v>
      </c>
      <c r="T565" s="42" t="b">
        <f t="shared" si="178"/>
        <v>1</v>
      </c>
      <c r="U565" s="42" t="b">
        <f t="shared" si="179"/>
        <v>1</v>
      </c>
    </row>
    <row r="566" spans="1:21" ht="30">
      <c r="A566" s="52"/>
      <c r="B566" s="52"/>
      <c r="C566" s="52"/>
      <c r="D566" s="46"/>
      <c r="E566" s="47" t="s">
        <v>376</v>
      </c>
      <c r="F566" s="48">
        <f>F605</f>
        <v>76500</v>
      </c>
      <c r="G566" s="48">
        <f>G605</f>
        <v>0</v>
      </c>
      <c r="H566" s="48">
        <f>H605</f>
        <v>76500</v>
      </c>
      <c r="I566" s="48">
        <f>F566</f>
        <v>76500</v>
      </c>
      <c r="J566" s="48">
        <f>G566</f>
        <v>0</v>
      </c>
      <c r="K566" s="48">
        <f>H566</f>
        <v>76500</v>
      </c>
      <c r="L566" s="183" t="b">
        <f t="shared" si="172"/>
        <v>1</v>
      </c>
      <c r="M566" s="183" t="b">
        <f t="shared" si="173"/>
        <v>1</v>
      </c>
      <c r="T566" s="42" t="b">
        <f t="shared" si="178"/>
        <v>1</v>
      </c>
      <c r="U566" s="42" t="b">
        <f t="shared" si="179"/>
        <v>1</v>
      </c>
    </row>
    <row r="567" spans="1:21" ht="30">
      <c r="A567" s="52"/>
      <c r="B567" s="52"/>
      <c r="C567" s="52"/>
      <c r="D567" s="46"/>
      <c r="E567" s="47" t="s">
        <v>419</v>
      </c>
      <c r="F567" s="48">
        <f t="shared" si="168"/>
        <v>0</v>
      </c>
      <c r="G567" s="48"/>
      <c r="H567" s="48"/>
      <c r="I567" s="48">
        <f t="shared" si="174"/>
        <v>0</v>
      </c>
      <c r="J567" s="48">
        <f t="shared" si="175"/>
        <v>0</v>
      </c>
      <c r="K567" s="48">
        <f t="shared" si="176"/>
        <v>0</v>
      </c>
      <c r="L567" s="183" t="b">
        <f t="shared" si="172"/>
        <v>1</v>
      </c>
      <c r="M567" s="183" t="b">
        <f t="shared" si="173"/>
        <v>1</v>
      </c>
      <c r="T567" s="42" t="b">
        <f t="shared" si="178"/>
        <v>1</v>
      </c>
      <c r="U567" s="42" t="b">
        <f t="shared" si="179"/>
        <v>1</v>
      </c>
    </row>
    <row r="568" spans="1:13" ht="15">
      <c r="A568" s="52"/>
      <c r="B568" s="52"/>
      <c r="C568" s="52"/>
      <c r="D568" s="46"/>
      <c r="E568" s="47"/>
      <c r="F568" s="48"/>
      <c r="G568" s="48"/>
      <c r="H568" s="48"/>
      <c r="I568" s="48"/>
      <c r="J568" s="48"/>
      <c r="K568" s="48"/>
      <c r="L568" s="183" t="b">
        <f t="shared" si="172"/>
        <v>1</v>
      </c>
      <c r="M568" s="183" t="b">
        <f t="shared" si="173"/>
        <v>1</v>
      </c>
    </row>
    <row r="569" spans="1:21" ht="30">
      <c r="A569" s="311" t="s">
        <v>145</v>
      </c>
      <c r="B569" s="311" t="s">
        <v>878</v>
      </c>
      <c r="C569" s="311" t="s">
        <v>738</v>
      </c>
      <c r="D569" s="46" t="s">
        <v>838</v>
      </c>
      <c r="E569" s="50" t="s">
        <v>51</v>
      </c>
      <c r="F569" s="48">
        <f t="shared" si="168"/>
        <v>13670</v>
      </c>
      <c r="G569" s="48">
        <f>G570</f>
        <v>0</v>
      </c>
      <c r="H569" s="48">
        <f>H570</f>
        <v>13670</v>
      </c>
      <c r="I569" s="48">
        <f t="shared" si="174"/>
        <v>13670</v>
      </c>
      <c r="J569" s="48">
        <f t="shared" si="175"/>
        <v>0</v>
      </c>
      <c r="K569" s="48">
        <f t="shared" si="176"/>
        <v>13670</v>
      </c>
      <c r="L569" s="183" t="b">
        <f t="shared" si="172"/>
        <v>1</v>
      </c>
      <c r="M569" s="183" t="b">
        <f t="shared" si="173"/>
        <v>1</v>
      </c>
      <c r="T569" s="42" t="b">
        <f t="shared" si="178"/>
        <v>1</v>
      </c>
      <c r="U569" s="42" t="b">
        <f t="shared" si="179"/>
        <v>1</v>
      </c>
    </row>
    <row r="570" spans="1:21" ht="60">
      <c r="A570" s="312"/>
      <c r="B570" s="312"/>
      <c r="C570" s="312"/>
      <c r="D570" s="46" t="s">
        <v>39</v>
      </c>
      <c r="E570" s="50" t="s">
        <v>51</v>
      </c>
      <c r="F570" s="48">
        <f>G570+H570</f>
        <v>13670</v>
      </c>
      <c r="G570" s="48">
        <f>SUM(G571:G574)</f>
        <v>0</v>
      </c>
      <c r="H570" s="48">
        <f>SUM(H571:H574)</f>
        <v>13670</v>
      </c>
      <c r="I570" s="48">
        <f t="shared" si="174"/>
        <v>13670</v>
      </c>
      <c r="J570" s="48">
        <f t="shared" si="175"/>
        <v>0</v>
      </c>
      <c r="K570" s="48">
        <f t="shared" si="176"/>
        <v>13670</v>
      </c>
      <c r="L570" s="183" t="b">
        <f t="shared" si="172"/>
        <v>1</v>
      </c>
      <c r="M570" s="183" t="b">
        <f t="shared" si="173"/>
        <v>1</v>
      </c>
      <c r="N570" s="43" t="b">
        <f aca="true" t="shared" si="181" ref="N570:S570">SUM(F571:F574)=F570</f>
        <v>1</v>
      </c>
      <c r="O570" s="43" t="b">
        <f t="shared" si="181"/>
        <v>1</v>
      </c>
      <c r="P570" s="43" t="b">
        <f t="shared" si="181"/>
        <v>1</v>
      </c>
      <c r="Q570" s="43" t="b">
        <f t="shared" si="181"/>
        <v>1</v>
      </c>
      <c r="R570" s="43" t="b">
        <f t="shared" si="181"/>
        <v>1</v>
      </c>
      <c r="S570" s="43" t="b">
        <f t="shared" si="181"/>
        <v>1</v>
      </c>
      <c r="T570" s="42" t="b">
        <f t="shared" si="178"/>
        <v>1</v>
      </c>
      <c r="U570" s="42" t="b">
        <f t="shared" si="179"/>
        <v>1</v>
      </c>
    </row>
    <row r="571" spans="1:21" ht="30">
      <c r="A571" s="312"/>
      <c r="B571" s="312"/>
      <c r="C571" s="312"/>
      <c r="D571" s="46"/>
      <c r="E571" s="47" t="s">
        <v>859</v>
      </c>
      <c r="F571" s="48">
        <f>G571+H571</f>
        <v>6400</v>
      </c>
      <c r="G571" s="48">
        <f>G579+G597</f>
        <v>0</v>
      </c>
      <c r="H571" s="48">
        <f>H579</f>
        <v>6400</v>
      </c>
      <c r="I571" s="48">
        <f t="shared" si="174"/>
        <v>6400</v>
      </c>
      <c r="J571" s="48">
        <f t="shared" si="175"/>
        <v>0</v>
      </c>
      <c r="K571" s="48">
        <f t="shared" si="176"/>
        <v>6400</v>
      </c>
      <c r="L571" s="183" t="b">
        <f t="shared" si="172"/>
        <v>1</v>
      </c>
      <c r="M571" s="183" t="b">
        <f t="shared" si="173"/>
        <v>1</v>
      </c>
      <c r="T571" s="42" t="b">
        <f t="shared" si="178"/>
        <v>1</v>
      </c>
      <c r="U571" s="42" t="b">
        <f t="shared" si="179"/>
        <v>1</v>
      </c>
    </row>
    <row r="572" spans="1:21" ht="30">
      <c r="A572" s="312"/>
      <c r="B572" s="312"/>
      <c r="C572" s="312"/>
      <c r="D572" s="46"/>
      <c r="E572" s="47" t="s">
        <v>857</v>
      </c>
      <c r="F572" s="48">
        <f aca="true" t="shared" si="182" ref="F572:F634">G572+H572</f>
        <v>320</v>
      </c>
      <c r="G572" s="48">
        <f>G585</f>
        <v>0</v>
      </c>
      <c r="H572" s="48">
        <f>H585</f>
        <v>320</v>
      </c>
      <c r="I572" s="48">
        <f t="shared" si="174"/>
        <v>320</v>
      </c>
      <c r="J572" s="48">
        <f t="shared" si="175"/>
        <v>0</v>
      </c>
      <c r="K572" s="48">
        <f t="shared" si="176"/>
        <v>320</v>
      </c>
      <c r="L572" s="183" t="b">
        <f t="shared" si="172"/>
        <v>1</v>
      </c>
      <c r="M572" s="183" t="b">
        <f t="shared" si="173"/>
        <v>1</v>
      </c>
      <c r="T572" s="42" t="b">
        <f t="shared" si="178"/>
        <v>1</v>
      </c>
      <c r="U572" s="42" t="b">
        <f t="shared" si="179"/>
        <v>1</v>
      </c>
    </row>
    <row r="573" spans="1:21" ht="30">
      <c r="A573" s="312"/>
      <c r="B573" s="312"/>
      <c r="C573" s="312"/>
      <c r="D573" s="46"/>
      <c r="E573" s="47" t="s">
        <v>858</v>
      </c>
      <c r="F573" s="48">
        <f t="shared" si="182"/>
        <v>6950</v>
      </c>
      <c r="G573" s="48">
        <f>G582+G586+G589</f>
        <v>0</v>
      </c>
      <c r="H573" s="48">
        <f>H582+H586+H589</f>
        <v>6950</v>
      </c>
      <c r="I573" s="48">
        <f t="shared" si="174"/>
        <v>6950</v>
      </c>
      <c r="J573" s="48">
        <f t="shared" si="175"/>
        <v>0</v>
      </c>
      <c r="K573" s="48">
        <f t="shared" si="176"/>
        <v>6950</v>
      </c>
      <c r="L573" s="183" t="b">
        <f t="shared" si="172"/>
        <v>1</v>
      </c>
      <c r="M573" s="183" t="b">
        <f t="shared" si="173"/>
        <v>1</v>
      </c>
      <c r="T573" s="42" t="b">
        <f t="shared" si="178"/>
        <v>1</v>
      </c>
      <c r="U573" s="42" t="b">
        <f t="shared" si="179"/>
        <v>1</v>
      </c>
    </row>
    <row r="574" spans="1:21" ht="30">
      <c r="A574" s="312"/>
      <c r="B574" s="312"/>
      <c r="C574" s="312"/>
      <c r="D574" s="75"/>
      <c r="E574" s="47" t="s">
        <v>589</v>
      </c>
      <c r="F574" s="48">
        <f t="shared" si="182"/>
        <v>0</v>
      </c>
      <c r="G574" s="48"/>
      <c r="H574" s="48"/>
      <c r="I574" s="48">
        <f t="shared" si="174"/>
        <v>0</v>
      </c>
      <c r="J574" s="48">
        <f t="shared" si="175"/>
        <v>0</v>
      </c>
      <c r="K574" s="48">
        <f t="shared" si="176"/>
        <v>0</v>
      </c>
      <c r="L574" s="183" t="b">
        <f t="shared" si="172"/>
        <v>1</v>
      </c>
      <c r="M574" s="183" t="b">
        <f t="shared" si="173"/>
        <v>1</v>
      </c>
      <c r="T574" s="42" t="b">
        <f t="shared" si="178"/>
        <v>1</v>
      </c>
      <c r="U574" s="42" t="b">
        <f t="shared" si="179"/>
        <v>1</v>
      </c>
    </row>
    <row r="575" spans="1:21" ht="120">
      <c r="A575" s="55" t="s">
        <v>671</v>
      </c>
      <c r="B575" s="55" t="s">
        <v>672</v>
      </c>
      <c r="C575" s="55"/>
      <c r="D575" s="46" t="s">
        <v>838</v>
      </c>
      <c r="E575" s="50" t="s">
        <v>51</v>
      </c>
      <c r="F575" s="48">
        <f>G575+H575</f>
        <v>0</v>
      </c>
      <c r="G575" s="48">
        <f>G576</f>
        <v>0</v>
      </c>
      <c r="H575" s="48">
        <f>H576</f>
        <v>0</v>
      </c>
      <c r="I575" s="48">
        <f t="shared" si="174"/>
        <v>0</v>
      </c>
      <c r="J575" s="48">
        <f t="shared" si="175"/>
        <v>0</v>
      </c>
      <c r="K575" s="48">
        <f t="shared" si="176"/>
        <v>0</v>
      </c>
      <c r="L575" s="183" t="b">
        <f t="shared" si="172"/>
        <v>1</v>
      </c>
      <c r="M575" s="183" t="b">
        <f t="shared" si="173"/>
        <v>1</v>
      </c>
      <c r="T575" s="42" t="b">
        <f t="shared" si="178"/>
        <v>1</v>
      </c>
      <c r="U575" s="42" t="b">
        <f t="shared" si="179"/>
        <v>1</v>
      </c>
    </row>
    <row r="576" spans="1:21" ht="60">
      <c r="A576" s="52"/>
      <c r="B576" s="52"/>
      <c r="C576" s="52"/>
      <c r="D576" s="76" t="s">
        <v>39</v>
      </c>
      <c r="E576" s="50" t="s">
        <v>51</v>
      </c>
      <c r="F576" s="48">
        <f>G576+H576</f>
        <v>0</v>
      </c>
      <c r="G576" s="48">
        <v>0</v>
      </c>
      <c r="H576" s="48">
        <v>0</v>
      </c>
      <c r="I576" s="48">
        <f t="shared" si="174"/>
        <v>0</v>
      </c>
      <c r="J576" s="48">
        <f t="shared" si="175"/>
        <v>0</v>
      </c>
      <c r="K576" s="48">
        <f t="shared" si="176"/>
        <v>0</v>
      </c>
      <c r="L576" s="183" t="b">
        <f t="shared" si="172"/>
        <v>1</v>
      </c>
      <c r="M576" s="183" t="b">
        <f t="shared" si="173"/>
        <v>1</v>
      </c>
      <c r="T576" s="42" t="b">
        <f t="shared" si="178"/>
        <v>1</v>
      </c>
      <c r="U576" s="42" t="b">
        <f t="shared" si="179"/>
        <v>1</v>
      </c>
    </row>
    <row r="577" spans="1:21" ht="75">
      <c r="A577" s="49" t="s">
        <v>516</v>
      </c>
      <c r="B577" s="311" t="s">
        <v>215</v>
      </c>
      <c r="C577" s="49" t="s">
        <v>45</v>
      </c>
      <c r="D577" s="46" t="s">
        <v>838</v>
      </c>
      <c r="E577" s="50" t="s">
        <v>51</v>
      </c>
      <c r="F577" s="48">
        <f t="shared" si="182"/>
        <v>6400</v>
      </c>
      <c r="G577" s="48">
        <f>G578</f>
        <v>0</v>
      </c>
      <c r="H577" s="48">
        <f>H578</f>
        <v>6400</v>
      </c>
      <c r="I577" s="48">
        <f t="shared" si="174"/>
        <v>6400</v>
      </c>
      <c r="J577" s="48">
        <f t="shared" si="175"/>
        <v>0</v>
      </c>
      <c r="K577" s="48">
        <f t="shared" si="176"/>
        <v>6400</v>
      </c>
      <c r="L577" s="183" t="b">
        <f t="shared" si="172"/>
        <v>1</v>
      </c>
      <c r="M577" s="183" t="b">
        <f t="shared" si="173"/>
        <v>1</v>
      </c>
      <c r="T577" s="42" t="b">
        <f t="shared" si="178"/>
        <v>1</v>
      </c>
      <c r="U577" s="42" t="b">
        <f t="shared" si="179"/>
        <v>1</v>
      </c>
    </row>
    <row r="578" spans="1:21" ht="60">
      <c r="A578" s="52"/>
      <c r="B578" s="312"/>
      <c r="C578" s="52"/>
      <c r="D578" s="46" t="s">
        <v>39</v>
      </c>
      <c r="E578" s="50" t="s">
        <v>51</v>
      </c>
      <c r="F578" s="48">
        <f>G578+H578</f>
        <v>6400</v>
      </c>
      <c r="G578" s="48">
        <f>G579</f>
        <v>0</v>
      </c>
      <c r="H578" s="48">
        <f>H579</f>
        <v>6400</v>
      </c>
      <c r="I578" s="48">
        <f t="shared" si="174"/>
        <v>6400</v>
      </c>
      <c r="J578" s="48">
        <f t="shared" si="175"/>
        <v>0</v>
      </c>
      <c r="K578" s="48">
        <f t="shared" si="176"/>
        <v>6400</v>
      </c>
      <c r="L578" s="183" t="b">
        <f t="shared" si="172"/>
        <v>1</v>
      </c>
      <c r="M578" s="183" t="b">
        <f t="shared" si="173"/>
        <v>1</v>
      </c>
      <c r="T578" s="42" t="b">
        <f t="shared" si="178"/>
        <v>1</v>
      </c>
      <c r="U578" s="42" t="b">
        <f t="shared" si="179"/>
        <v>1</v>
      </c>
    </row>
    <row r="579" spans="1:21" ht="30">
      <c r="A579" s="58"/>
      <c r="B579" s="313"/>
      <c r="C579" s="58"/>
      <c r="D579" s="46"/>
      <c r="E579" s="47" t="s">
        <v>859</v>
      </c>
      <c r="F579" s="48">
        <f t="shared" si="182"/>
        <v>6400</v>
      </c>
      <c r="G579" s="48">
        <v>0</v>
      </c>
      <c r="H579" s="48">
        <v>6400</v>
      </c>
      <c r="I579" s="48">
        <f t="shared" si="174"/>
        <v>6400</v>
      </c>
      <c r="J579" s="48">
        <f t="shared" si="175"/>
        <v>0</v>
      </c>
      <c r="K579" s="48">
        <f t="shared" si="176"/>
        <v>6400</v>
      </c>
      <c r="L579" s="183" t="b">
        <f t="shared" si="172"/>
        <v>1</v>
      </c>
      <c r="M579" s="183" t="b">
        <f t="shared" si="173"/>
        <v>1</v>
      </c>
      <c r="T579" s="42" t="b">
        <f t="shared" si="178"/>
        <v>1</v>
      </c>
      <c r="U579" s="42" t="b">
        <f t="shared" si="179"/>
        <v>1</v>
      </c>
    </row>
    <row r="580" spans="1:21" ht="120">
      <c r="A580" s="57" t="s">
        <v>77</v>
      </c>
      <c r="B580" s="49" t="s">
        <v>367</v>
      </c>
      <c r="C580" s="49" t="s">
        <v>902</v>
      </c>
      <c r="D580" s="46" t="s">
        <v>838</v>
      </c>
      <c r="E580" s="50" t="s">
        <v>51</v>
      </c>
      <c r="F580" s="48">
        <f t="shared" si="182"/>
        <v>850</v>
      </c>
      <c r="G580" s="48">
        <f>G581</f>
        <v>0</v>
      </c>
      <c r="H580" s="48">
        <f>H581</f>
        <v>850</v>
      </c>
      <c r="I580" s="48">
        <f t="shared" si="174"/>
        <v>850</v>
      </c>
      <c r="J580" s="48">
        <f t="shared" si="175"/>
        <v>0</v>
      </c>
      <c r="K580" s="48">
        <f t="shared" si="176"/>
        <v>850</v>
      </c>
      <c r="L580" s="183" t="b">
        <f t="shared" si="172"/>
        <v>1</v>
      </c>
      <c r="M580" s="183" t="b">
        <f t="shared" si="173"/>
        <v>1</v>
      </c>
      <c r="T580" s="42" t="b">
        <f t="shared" si="178"/>
        <v>1</v>
      </c>
      <c r="U580" s="42" t="b">
        <f t="shared" si="179"/>
        <v>1</v>
      </c>
    </row>
    <row r="581" spans="1:21" ht="60">
      <c r="A581" s="56"/>
      <c r="B581" s="52"/>
      <c r="C581" s="52"/>
      <c r="D581" s="46" t="s">
        <v>39</v>
      </c>
      <c r="E581" s="50" t="s">
        <v>51</v>
      </c>
      <c r="F581" s="48">
        <f>F582</f>
        <v>850</v>
      </c>
      <c r="G581" s="48">
        <f>G582</f>
        <v>0</v>
      </c>
      <c r="H581" s="48">
        <f>H582</f>
        <v>850</v>
      </c>
      <c r="I581" s="48">
        <f t="shared" si="174"/>
        <v>850</v>
      </c>
      <c r="J581" s="48">
        <f t="shared" si="175"/>
        <v>0</v>
      </c>
      <c r="K581" s="48">
        <f t="shared" si="176"/>
        <v>850</v>
      </c>
      <c r="L581" s="183" t="b">
        <f t="shared" si="172"/>
        <v>1</v>
      </c>
      <c r="M581" s="183" t="b">
        <f t="shared" si="173"/>
        <v>1</v>
      </c>
      <c r="T581" s="42" t="b">
        <f t="shared" si="178"/>
        <v>1</v>
      </c>
      <c r="U581" s="42" t="b">
        <f t="shared" si="179"/>
        <v>1</v>
      </c>
    </row>
    <row r="582" spans="1:21" ht="30">
      <c r="A582" s="56"/>
      <c r="B582" s="52"/>
      <c r="C582" s="58"/>
      <c r="D582" s="46"/>
      <c r="E582" s="47" t="s">
        <v>858</v>
      </c>
      <c r="F582" s="48">
        <f t="shared" si="182"/>
        <v>850</v>
      </c>
      <c r="G582" s="48">
        <v>0</v>
      </c>
      <c r="H582" s="48">
        <v>850</v>
      </c>
      <c r="I582" s="48">
        <f t="shared" si="174"/>
        <v>850</v>
      </c>
      <c r="J582" s="48">
        <f t="shared" si="175"/>
        <v>0</v>
      </c>
      <c r="K582" s="48">
        <f t="shared" si="176"/>
        <v>850</v>
      </c>
      <c r="L582" s="183" t="b">
        <f t="shared" si="172"/>
        <v>1</v>
      </c>
      <c r="M582" s="183" t="b">
        <f t="shared" si="173"/>
        <v>1</v>
      </c>
      <c r="T582" s="42" t="b">
        <f t="shared" si="178"/>
        <v>1</v>
      </c>
      <c r="U582" s="42" t="b">
        <f t="shared" si="179"/>
        <v>1</v>
      </c>
    </row>
    <row r="583" spans="1:21" ht="75">
      <c r="A583" s="57" t="s">
        <v>374</v>
      </c>
      <c r="B583" s="49" t="s">
        <v>49</v>
      </c>
      <c r="C583" s="311" t="s">
        <v>903</v>
      </c>
      <c r="D583" s="46" t="s">
        <v>838</v>
      </c>
      <c r="E583" s="50" t="s">
        <v>51</v>
      </c>
      <c r="F583" s="48">
        <f t="shared" si="182"/>
        <v>2420</v>
      </c>
      <c r="G583" s="48">
        <f>G584</f>
        <v>0</v>
      </c>
      <c r="H583" s="48">
        <f>H584</f>
        <v>2420</v>
      </c>
      <c r="I583" s="48">
        <f t="shared" si="174"/>
        <v>2420</v>
      </c>
      <c r="J583" s="48">
        <f t="shared" si="175"/>
        <v>0</v>
      </c>
      <c r="K583" s="48">
        <f t="shared" si="176"/>
        <v>2420</v>
      </c>
      <c r="L583" s="183" t="b">
        <f t="shared" si="172"/>
        <v>1</v>
      </c>
      <c r="M583" s="183" t="b">
        <f t="shared" si="173"/>
        <v>1</v>
      </c>
      <c r="T583" s="42" t="b">
        <f t="shared" si="178"/>
        <v>1</v>
      </c>
      <c r="U583" s="42" t="b">
        <f t="shared" si="179"/>
        <v>1</v>
      </c>
    </row>
    <row r="584" spans="1:21" ht="60">
      <c r="A584" s="56"/>
      <c r="B584" s="52"/>
      <c r="C584" s="312"/>
      <c r="D584" s="46" t="s">
        <v>39</v>
      </c>
      <c r="E584" s="50" t="s">
        <v>51</v>
      </c>
      <c r="F584" s="48">
        <f>G584+H584</f>
        <v>2420</v>
      </c>
      <c r="G584" s="48">
        <f>G585+G586</f>
        <v>0</v>
      </c>
      <c r="H584" s="48">
        <f>H585+H586</f>
        <v>2420</v>
      </c>
      <c r="I584" s="48">
        <f t="shared" si="174"/>
        <v>2420</v>
      </c>
      <c r="J584" s="48">
        <f t="shared" si="175"/>
        <v>0</v>
      </c>
      <c r="K584" s="48">
        <f t="shared" si="176"/>
        <v>2420</v>
      </c>
      <c r="L584" s="183" t="b">
        <f t="shared" si="172"/>
        <v>1</v>
      </c>
      <c r="M584" s="183" t="b">
        <f t="shared" si="173"/>
        <v>1</v>
      </c>
      <c r="T584" s="42" t="b">
        <f t="shared" si="178"/>
        <v>1</v>
      </c>
      <c r="U584" s="42" t="b">
        <f t="shared" si="179"/>
        <v>1</v>
      </c>
    </row>
    <row r="585" spans="1:21" ht="30">
      <c r="A585" s="56"/>
      <c r="B585" s="52"/>
      <c r="C585" s="312"/>
      <c r="D585" s="46"/>
      <c r="E585" s="47" t="s">
        <v>857</v>
      </c>
      <c r="F585" s="48">
        <f t="shared" si="182"/>
        <v>320</v>
      </c>
      <c r="G585" s="48">
        <v>0</v>
      </c>
      <c r="H585" s="48">
        <v>320</v>
      </c>
      <c r="I585" s="48">
        <f t="shared" si="174"/>
        <v>320</v>
      </c>
      <c r="J585" s="48">
        <f t="shared" si="175"/>
        <v>0</v>
      </c>
      <c r="K585" s="48">
        <f t="shared" si="176"/>
        <v>320</v>
      </c>
      <c r="L585" s="183" t="b">
        <f t="shared" si="172"/>
        <v>1</v>
      </c>
      <c r="M585" s="183" t="b">
        <f t="shared" si="173"/>
        <v>1</v>
      </c>
      <c r="T585" s="42" t="b">
        <f t="shared" si="178"/>
        <v>1</v>
      </c>
      <c r="U585" s="42" t="b">
        <f t="shared" si="179"/>
        <v>1</v>
      </c>
    </row>
    <row r="586" spans="1:21" ht="30">
      <c r="A586" s="68"/>
      <c r="B586" s="58"/>
      <c r="C586" s="58"/>
      <c r="D586" s="46"/>
      <c r="E586" s="47" t="s">
        <v>858</v>
      </c>
      <c r="F586" s="48">
        <f>G586+H586</f>
        <v>2100</v>
      </c>
      <c r="G586" s="48">
        <v>0</v>
      </c>
      <c r="H586" s="48">
        <v>2100</v>
      </c>
      <c r="I586" s="48">
        <f t="shared" si="174"/>
        <v>2100</v>
      </c>
      <c r="J586" s="48">
        <f t="shared" si="175"/>
        <v>0</v>
      </c>
      <c r="K586" s="48">
        <f t="shared" si="176"/>
        <v>2100</v>
      </c>
      <c r="L586" s="183" t="b">
        <f t="shared" si="172"/>
        <v>1</v>
      </c>
      <c r="M586" s="183" t="b">
        <f t="shared" si="173"/>
        <v>1</v>
      </c>
      <c r="T586" s="42" t="b">
        <f t="shared" si="178"/>
        <v>1</v>
      </c>
      <c r="U586" s="42" t="b">
        <f t="shared" si="179"/>
        <v>1</v>
      </c>
    </row>
    <row r="587" spans="1:21" ht="30">
      <c r="A587" s="52" t="s">
        <v>375</v>
      </c>
      <c r="B587" s="311" t="s">
        <v>652</v>
      </c>
      <c r="C587" s="311" t="s">
        <v>877</v>
      </c>
      <c r="D587" s="46" t="s">
        <v>838</v>
      </c>
      <c r="E587" s="50" t="s">
        <v>51</v>
      </c>
      <c r="F587" s="48">
        <f t="shared" si="182"/>
        <v>4000</v>
      </c>
      <c r="G587" s="48">
        <f>G588</f>
        <v>0</v>
      </c>
      <c r="H587" s="48">
        <f>H588</f>
        <v>4000</v>
      </c>
      <c r="I587" s="48">
        <f t="shared" si="174"/>
        <v>4000</v>
      </c>
      <c r="J587" s="48">
        <f t="shared" si="175"/>
        <v>0</v>
      </c>
      <c r="K587" s="48">
        <f t="shared" si="176"/>
        <v>4000</v>
      </c>
      <c r="L587" s="183" t="b">
        <f t="shared" si="172"/>
        <v>1</v>
      </c>
      <c r="M587" s="183" t="b">
        <f t="shared" si="173"/>
        <v>1</v>
      </c>
      <c r="T587" s="42" t="b">
        <f t="shared" si="178"/>
        <v>1</v>
      </c>
      <c r="U587" s="42" t="b">
        <f t="shared" si="179"/>
        <v>1</v>
      </c>
    </row>
    <row r="588" spans="1:21" ht="60">
      <c r="A588" s="52"/>
      <c r="B588" s="312"/>
      <c r="C588" s="312"/>
      <c r="D588" s="46" t="s">
        <v>39</v>
      </c>
      <c r="E588" s="50" t="s">
        <v>51</v>
      </c>
      <c r="F588" s="48">
        <f>G588+H588</f>
        <v>4000</v>
      </c>
      <c r="G588" s="48">
        <f>G589</f>
        <v>0</v>
      </c>
      <c r="H588" s="48">
        <f>H589</f>
        <v>4000</v>
      </c>
      <c r="I588" s="48">
        <f t="shared" si="174"/>
        <v>4000</v>
      </c>
      <c r="J588" s="48">
        <f t="shared" si="175"/>
        <v>0</v>
      </c>
      <c r="K588" s="48">
        <f t="shared" si="176"/>
        <v>4000</v>
      </c>
      <c r="L588" s="183" t="b">
        <f t="shared" si="172"/>
        <v>1</v>
      </c>
      <c r="M588" s="183" t="b">
        <f t="shared" si="173"/>
        <v>1</v>
      </c>
      <c r="T588" s="42" t="b">
        <f t="shared" si="178"/>
        <v>1</v>
      </c>
      <c r="U588" s="42" t="b">
        <f t="shared" si="179"/>
        <v>1</v>
      </c>
    </row>
    <row r="589" spans="1:21" ht="30">
      <c r="A589" s="58"/>
      <c r="B589" s="58"/>
      <c r="C589" s="58"/>
      <c r="D589" s="46"/>
      <c r="E589" s="47" t="s">
        <v>858</v>
      </c>
      <c r="F589" s="48">
        <f t="shared" si="182"/>
        <v>4000</v>
      </c>
      <c r="G589" s="48">
        <v>0</v>
      </c>
      <c r="H589" s="48">
        <v>4000</v>
      </c>
      <c r="I589" s="48">
        <f t="shared" si="174"/>
        <v>4000</v>
      </c>
      <c r="J589" s="48">
        <f t="shared" si="175"/>
        <v>0</v>
      </c>
      <c r="K589" s="48">
        <f t="shared" si="176"/>
        <v>4000</v>
      </c>
      <c r="L589" s="183" t="b">
        <f t="shared" si="172"/>
        <v>1</v>
      </c>
      <c r="M589" s="183" t="b">
        <f t="shared" si="173"/>
        <v>1</v>
      </c>
      <c r="T589" s="42" t="b">
        <f t="shared" si="178"/>
        <v>1</v>
      </c>
      <c r="U589" s="42" t="b">
        <f t="shared" si="179"/>
        <v>1</v>
      </c>
    </row>
    <row r="590" spans="1:21" ht="87.75" customHeight="1">
      <c r="A590" s="57" t="s">
        <v>882</v>
      </c>
      <c r="B590" s="49" t="s">
        <v>883</v>
      </c>
      <c r="C590" s="293" t="s">
        <v>238</v>
      </c>
      <c r="D590" s="46" t="s">
        <v>838</v>
      </c>
      <c r="E590" s="50" t="s">
        <v>51</v>
      </c>
      <c r="F590" s="48">
        <f t="shared" si="182"/>
        <v>0</v>
      </c>
      <c r="G590" s="48">
        <f>G591</f>
        <v>0</v>
      </c>
      <c r="H590" s="48">
        <f>H591</f>
        <v>0</v>
      </c>
      <c r="I590" s="48">
        <f t="shared" si="174"/>
        <v>0</v>
      </c>
      <c r="J590" s="48">
        <f t="shared" si="175"/>
        <v>0</v>
      </c>
      <c r="K590" s="48">
        <f t="shared" si="176"/>
        <v>0</v>
      </c>
      <c r="L590" s="183" t="b">
        <f aca="true" t="shared" si="183" ref="L590:L653">G590+H590=F590</f>
        <v>1</v>
      </c>
      <c r="M590" s="183" t="b">
        <f aca="true" t="shared" si="184" ref="M590:M653">J590+K590=I590</f>
        <v>1</v>
      </c>
      <c r="T590" s="42" t="b">
        <f t="shared" si="178"/>
        <v>1</v>
      </c>
      <c r="U590" s="42" t="b">
        <f t="shared" si="179"/>
        <v>1</v>
      </c>
    </row>
    <row r="591" spans="1:21" ht="60">
      <c r="A591" s="56"/>
      <c r="B591" s="52"/>
      <c r="C591" s="294"/>
      <c r="D591" s="46" t="s">
        <v>39</v>
      </c>
      <c r="E591" s="50" t="s">
        <v>51</v>
      </c>
      <c r="F591" s="48">
        <f t="shared" si="182"/>
        <v>0</v>
      </c>
      <c r="G591" s="48">
        <f>G592</f>
        <v>0</v>
      </c>
      <c r="H591" s="48">
        <f>H592</f>
        <v>0</v>
      </c>
      <c r="I591" s="48">
        <f t="shared" si="174"/>
        <v>0</v>
      </c>
      <c r="J591" s="48">
        <f t="shared" si="175"/>
        <v>0</v>
      </c>
      <c r="K591" s="48">
        <f t="shared" si="176"/>
        <v>0</v>
      </c>
      <c r="L591" s="183" t="b">
        <f t="shared" si="183"/>
        <v>1</v>
      </c>
      <c r="M591" s="183" t="b">
        <f t="shared" si="184"/>
        <v>1</v>
      </c>
      <c r="T591" s="42" t="b">
        <f t="shared" si="178"/>
        <v>1</v>
      </c>
      <c r="U591" s="42" t="b">
        <f t="shared" si="179"/>
        <v>1</v>
      </c>
    </row>
    <row r="592" spans="1:21" ht="30">
      <c r="A592" s="68"/>
      <c r="B592" s="58"/>
      <c r="C592" s="58"/>
      <c r="D592" s="46"/>
      <c r="E592" s="47" t="s">
        <v>858</v>
      </c>
      <c r="F592" s="48">
        <f t="shared" si="182"/>
        <v>0</v>
      </c>
      <c r="G592" s="48">
        <v>0</v>
      </c>
      <c r="H592" s="48">
        <v>0</v>
      </c>
      <c r="I592" s="48">
        <f t="shared" si="174"/>
        <v>0</v>
      </c>
      <c r="J592" s="48">
        <f t="shared" si="175"/>
        <v>0</v>
      </c>
      <c r="K592" s="48">
        <f t="shared" si="176"/>
        <v>0</v>
      </c>
      <c r="L592" s="183" t="b">
        <f t="shared" si="183"/>
        <v>1</v>
      </c>
      <c r="M592" s="183" t="b">
        <f t="shared" si="184"/>
        <v>1</v>
      </c>
      <c r="T592" s="42" t="b">
        <f t="shared" si="178"/>
        <v>1</v>
      </c>
      <c r="U592" s="42" t="b">
        <f t="shared" si="179"/>
        <v>1</v>
      </c>
    </row>
    <row r="593" spans="1:21" ht="45">
      <c r="A593" s="56" t="s">
        <v>226</v>
      </c>
      <c r="B593" s="311" t="s">
        <v>420</v>
      </c>
      <c r="C593" s="52" t="s">
        <v>756</v>
      </c>
      <c r="D593" s="46" t="s">
        <v>838</v>
      </c>
      <c r="E593" s="50" t="s">
        <v>51</v>
      </c>
      <c r="F593" s="48">
        <f>F594</f>
        <v>83000</v>
      </c>
      <c r="G593" s="48">
        <f>G594</f>
        <v>0</v>
      </c>
      <c r="H593" s="48">
        <f>H594</f>
        <v>83000</v>
      </c>
      <c r="I593" s="48">
        <f aca="true" t="shared" si="185" ref="I593:I662">F593</f>
        <v>83000</v>
      </c>
      <c r="J593" s="48">
        <f aca="true" t="shared" si="186" ref="J593:J662">G593</f>
        <v>0</v>
      </c>
      <c r="K593" s="48">
        <f aca="true" t="shared" si="187" ref="K593:K662">H593</f>
        <v>83000</v>
      </c>
      <c r="L593" s="183" t="b">
        <f t="shared" si="183"/>
        <v>1</v>
      </c>
      <c r="M593" s="183" t="b">
        <f t="shared" si="184"/>
        <v>1</v>
      </c>
      <c r="T593" s="42" t="b">
        <f t="shared" si="178"/>
        <v>1</v>
      </c>
      <c r="U593" s="42" t="b">
        <f t="shared" si="179"/>
        <v>1</v>
      </c>
    </row>
    <row r="594" spans="1:21" ht="60">
      <c r="A594" s="56"/>
      <c r="B594" s="312"/>
      <c r="C594" s="52"/>
      <c r="D594" s="46" t="s">
        <v>39</v>
      </c>
      <c r="E594" s="50" t="s">
        <v>51</v>
      </c>
      <c r="F594" s="48">
        <f>G594+H594</f>
        <v>83000</v>
      </c>
      <c r="G594" s="48">
        <f>G596</f>
        <v>0</v>
      </c>
      <c r="H594" s="48">
        <f>H596+H595</f>
        <v>83000</v>
      </c>
      <c r="I594" s="48">
        <f>J594+K594</f>
        <v>3000</v>
      </c>
      <c r="J594" s="48">
        <f>J596</f>
        <v>0</v>
      </c>
      <c r="K594" s="48">
        <f>K596</f>
        <v>3000</v>
      </c>
      <c r="L594" s="183" t="b">
        <f t="shared" si="183"/>
        <v>1</v>
      </c>
      <c r="M594" s="183" t="b">
        <f t="shared" si="184"/>
        <v>1</v>
      </c>
      <c r="T594" s="42" t="b">
        <f t="shared" si="178"/>
        <v>1</v>
      </c>
      <c r="U594" s="42" t="b">
        <f t="shared" si="179"/>
        <v>1</v>
      </c>
    </row>
    <row r="595" spans="1:21" ht="30">
      <c r="A595" s="56"/>
      <c r="B595" s="52"/>
      <c r="C595" s="52"/>
      <c r="D595" s="46"/>
      <c r="E595" s="47" t="s">
        <v>859</v>
      </c>
      <c r="F595" s="48">
        <f>G595+H595</f>
        <v>80000</v>
      </c>
      <c r="G595" s="48">
        <f>G599</f>
        <v>0</v>
      </c>
      <c r="H595" s="48">
        <f>H599</f>
        <v>80000</v>
      </c>
      <c r="I595" s="48">
        <f>F595</f>
        <v>80000</v>
      </c>
      <c r="J595" s="48">
        <f>G595</f>
        <v>0</v>
      </c>
      <c r="K595" s="48">
        <f>H595</f>
        <v>80000</v>
      </c>
      <c r="L595" s="183" t="b">
        <f t="shared" si="183"/>
        <v>1</v>
      </c>
      <c r="M595" s="183" t="b">
        <f t="shared" si="184"/>
        <v>1</v>
      </c>
      <c r="T595" s="42" t="b">
        <f t="shared" si="178"/>
        <v>1</v>
      </c>
      <c r="U595" s="42" t="b">
        <f t="shared" si="179"/>
        <v>1</v>
      </c>
    </row>
    <row r="596" spans="1:21" ht="30">
      <c r="A596" s="68"/>
      <c r="B596" s="58"/>
      <c r="C596" s="58"/>
      <c r="D596" s="46"/>
      <c r="E596" s="47" t="s">
        <v>419</v>
      </c>
      <c r="F596" s="48">
        <f>G596+H596</f>
        <v>3000</v>
      </c>
      <c r="G596" s="48">
        <f>G602</f>
        <v>0</v>
      </c>
      <c r="H596" s="48">
        <f>H602</f>
        <v>3000</v>
      </c>
      <c r="I596" s="48">
        <f>F596</f>
        <v>3000</v>
      </c>
      <c r="J596" s="48">
        <f>J599+J602</f>
        <v>0</v>
      </c>
      <c r="K596" s="193">
        <f>H596</f>
        <v>3000</v>
      </c>
      <c r="L596" s="183" t="b">
        <f t="shared" si="183"/>
        <v>1</v>
      </c>
      <c r="M596" s="183" t="b">
        <f t="shared" si="184"/>
        <v>1</v>
      </c>
      <c r="T596" s="42" t="b">
        <f t="shared" si="178"/>
        <v>1</v>
      </c>
      <c r="U596" s="42" t="b">
        <f t="shared" si="179"/>
        <v>1</v>
      </c>
    </row>
    <row r="597" spans="1:13" ht="105">
      <c r="A597" s="175" t="s">
        <v>778</v>
      </c>
      <c r="B597" s="311" t="s">
        <v>779</v>
      </c>
      <c r="C597" s="52" t="s">
        <v>780</v>
      </c>
      <c r="D597" s="46" t="s">
        <v>838</v>
      </c>
      <c r="E597" s="47"/>
      <c r="F597" s="48">
        <f>F598</f>
        <v>80000</v>
      </c>
      <c r="G597" s="48">
        <f>G598</f>
        <v>0</v>
      </c>
      <c r="H597" s="48">
        <f>H598</f>
        <v>80000</v>
      </c>
      <c r="I597" s="48">
        <f>F597</f>
        <v>80000</v>
      </c>
      <c r="J597" s="48">
        <f>G597</f>
        <v>0</v>
      </c>
      <c r="K597" s="48">
        <f>H597</f>
        <v>80000</v>
      </c>
      <c r="L597" s="183" t="b">
        <f t="shared" si="183"/>
        <v>1</v>
      </c>
      <c r="M597" s="183" t="b">
        <f t="shared" si="184"/>
        <v>1</v>
      </c>
    </row>
    <row r="598" spans="1:13" ht="60">
      <c r="A598" s="56"/>
      <c r="B598" s="312"/>
      <c r="C598" s="52"/>
      <c r="D598" s="46" t="s">
        <v>39</v>
      </c>
      <c r="E598" s="47"/>
      <c r="F598" s="48">
        <f>G598+H598</f>
        <v>80000</v>
      </c>
      <c r="G598" s="48">
        <f>G599</f>
        <v>0</v>
      </c>
      <c r="H598" s="48">
        <f>H599</f>
        <v>80000</v>
      </c>
      <c r="I598" s="48">
        <f t="shared" si="185"/>
        <v>80000</v>
      </c>
      <c r="J598" s="48">
        <f>J599</f>
        <v>0</v>
      </c>
      <c r="K598" s="48">
        <f>K599</f>
        <v>80000</v>
      </c>
      <c r="L598" s="183" t="b">
        <f t="shared" si="183"/>
        <v>1</v>
      </c>
      <c r="M598" s="183" t="b">
        <f t="shared" si="184"/>
        <v>1</v>
      </c>
    </row>
    <row r="599" spans="1:13" ht="30">
      <c r="A599" s="56"/>
      <c r="B599" s="52"/>
      <c r="C599" s="52"/>
      <c r="D599" s="46"/>
      <c r="E599" s="47" t="s">
        <v>859</v>
      </c>
      <c r="F599" s="48">
        <f>G599+H599</f>
        <v>80000</v>
      </c>
      <c r="G599" s="48">
        <v>0</v>
      </c>
      <c r="H599" s="48">
        <v>80000</v>
      </c>
      <c r="I599" s="48">
        <f t="shared" si="185"/>
        <v>80000</v>
      </c>
      <c r="J599" s="48">
        <f>G599</f>
        <v>0</v>
      </c>
      <c r="K599" s="48">
        <f>H599</f>
        <v>80000</v>
      </c>
      <c r="L599" s="183" t="b">
        <f t="shared" si="183"/>
        <v>1</v>
      </c>
      <c r="M599" s="183" t="b">
        <f t="shared" si="184"/>
        <v>1</v>
      </c>
    </row>
    <row r="600" spans="1:21" ht="285">
      <c r="A600" s="56" t="s">
        <v>227</v>
      </c>
      <c r="B600" s="52" t="s">
        <v>418</v>
      </c>
      <c r="C600" s="52" t="s">
        <v>739</v>
      </c>
      <c r="D600" s="46" t="s">
        <v>838</v>
      </c>
      <c r="E600" s="50" t="s">
        <v>51</v>
      </c>
      <c r="F600" s="48">
        <f aca="true" t="shared" si="188" ref="F600:H601">F601</f>
        <v>3000</v>
      </c>
      <c r="G600" s="48">
        <f t="shared" si="188"/>
        <v>0</v>
      </c>
      <c r="H600" s="48">
        <f t="shared" si="188"/>
        <v>3000</v>
      </c>
      <c r="I600" s="48">
        <f t="shared" si="185"/>
        <v>3000</v>
      </c>
      <c r="J600" s="48">
        <f>G600</f>
        <v>0</v>
      </c>
      <c r="K600" s="48">
        <f t="shared" si="187"/>
        <v>3000</v>
      </c>
      <c r="L600" s="183" t="b">
        <f t="shared" si="183"/>
        <v>1</v>
      </c>
      <c r="M600" s="183" t="b">
        <f t="shared" si="184"/>
        <v>1</v>
      </c>
      <c r="T600" s="42" t="b">
        <f t="shared" si="178"/>
        <v>1</v>
      </c>
      <c r="U600" s="42" t="b">
        <f t="shared" si="179"/>
        <v>1</v>
      </c>
    </row>
    <row r="601" spans="1:21" ht="60">
      <c r="A601" s="56"/>
      <c r="B601" s="52"/>
      <c r="C601" s="52"/>
      <c r="D601" s="46" t="s">
        <v>39</v>
      </c>
      <c r="E601" s="50" t="s">
        <v>51</v>
      </c>
      <c r="F601" s="48">
        <f t="shared" si="188"/>
        <v>3000</v>
      </c>
      <c r="G601" s="48">
        <f t="shared" si="188"/>
        <v>0</v>
      </c>
      <c r="H601" s="48">
        <f t="shared" si="188"/>
        <v>3000</v>
      </c>
      <c r="I601" s="48">
        <f t="shared" si="185"/>
        <v>3000</v>
      </c>
      <c r="J601" s="48">
        <f>G601</f>
        <v>0</v>
      </c>
      <c r="K601" s="48">
        <f t="shared" si="187"/>
        <v>3000</v>
      </c>
      <c r="L601" s="183" t="b">
        <f t="shared" si="183"/>
        <v>1</v>
      </c>
      <c r="M601" s="183" t="b">
        <f t="shared" si="184"/>
        <v>1</v>
      </c>
      <c r="T601" s="42" t="b">
        <f t="shared" si="178"/>
        <v>1</v>
      </c>
      <c r="U601" s="42" t="b">
        <f t="shared" si="179"/>
        <v>1</v>
      </c>
    </row>
    <row r="602" spans="1:21" ht="30">
      <c r="A602" s="68"/>
      <c r="B602" s="58"/>
      <c r="C602" s="58"/>
      <c r="D602" s="46"/>
      <c r="E602" s="47" t="s">
        <v>419</v>
      </c>
      <c r="F602" s="48">
        <f>G602+H602</f>
        <v>3000</v>
      </c>
      <c r="G602" s="48">
        <v>0</v>
      </c>
      <c r="H602" s="48">
        <v>3000</v>
      </c>
      <c r="I602" s="48">
        <f t="shared" si="185"/>
        <v>3000</v>
      </c>
      <c r="J602" s="48">
        <f t="shared" si="186"/>
        <v>0</v>
      </c>
      <c r="K602" s="48">
        <f t="shared" si="187"/>
        <v>3000</v>
      </c>
      <c r="L602" s="183" t="b">
        <f t="shared" si="183"/>
        <v>1</v>
      </c>
      <c r="M602" s="183" t="b">
        <f t="shared" si="184"/>
        <v>1</v>
      </c>
      <c r="T602" s="42" t="b">
        <f t="shared" si="178"/>
        <v>1</v>
      </c>
      <c r="U602" s="42" t="b">
        <f t="shared" si="179"/>
        <v>1</v>
      </c>
    </row>
    <row r="603" spans="1:21" ht="30">
      <c r="A603" s="56" t="s">
        <v>900</v>
      </c>
      <c r="B603" s="311" t="s">
        <v>901</v>
      </c>
      <c r="C603" s="311" t="s">
        <v>32</v>
      </c>
      <c r="D603" s="46" t="s">
        <v>838</v>
      </c>
      <c r="E603" s="50" t="s">
        <v>51</v>
      </c>
      <c r="F603" s="48">
        <f>F604</f>
        <v>76500</v>
      </c>
      <c r="G603" s="48">
        <f>G604</f>
        <v>0</v>
      </c>
      <c r="H603" s="48">
        <f>H604</f>
        <v>76500</v>
      </c>
      <c r="I603" s="48">
        <f t="shared" si="185"/>
        <v>76500</v>
      </c>
      <c r="J603" s="48">
        <f t="shared" si="186"/>
        <v>0</v>
      </c>
      <c r="K603" s="48">
        <f t="shared" si="187"/>
        <v>76500</v>
      </c>
      <c r="L603" s="183" t="b">
        <f t="shared" si="183"/>
        <v>1</v>
      </c>
      <c r="M603" s="183" t="b">
        <f t="shared" si="184"/>
        <v>1</v>
      </c>
      <c r="T603" s="42" t="b">
        <f t="shared" si="178"/>
        <v>1</v>
      </c>
      <c r="U603" s="42" t="b">
        <f t="shared" si="179"/>
        <v>1</v>
      </c>
    </row>
    <row r="604" spans="1:21" ht="60">
      <c r="A604" s="56"/>
      <c r="B604" s="312"/>
      <c r="C604" s="312"/>
      <c r="D604" s="46" t="s">
        <v>39</v>
      </c>
      <c r="E604" s="50" t="s">
        <v>51</v>
      </c>
      <c r="F604" s="48">
        <f aca="true" t="shared" si="189" ref="F604:K604">SUM(F605:F605)</f>
        <v>76500</v>
      </c>
      <c r="G604" s="48">
        <f t="shared" si="189"/>
        <v>0</v>
      </c>
      <c r="H604" s="48">
        <f t="shared" si="189"/>
        <v>76500</v>
      </c>
      <c r="I604" s="48">
        <f t="shared" si="189"/>
        <v>76500</v>
      </c>
      <c r="J604" s="48">
        <f t="shared" si="189"/>
        <v>0</v>
      </c>
      <c r="K604" s="48">
        <f t="shared" si="189"/>
        <v>76500</v>
      </c>
      <c r="L604" s="183" t="b">
        <f t="shared" si="183"/>
        <v>1</v>
      </c>
      <c r="M604" s="183" t="b">
        <f t="shared" si="184"/>
        <v>1</v>
      </c>
      <c r="T604" s="42" t="b">
        <f t="shared" si="178"/>
        <v>1</v>
      </c>
      <c r="U604" s="42" t="b">
        <f t="shared" si="179"/>
        <v>1</v>
      </c>
    </row>
    <row r="605" spans="1:21" ht="30">
      <c r="A605" s="56"/>
      <c r="B605" s="52"/>
      <c r="C605" s="52"/>
      <c r="D605" s="46"/>
      <c r="E605" s="47" t="s">
        <v>489</v>
      </c>
      <c r="F605" s="48">
        <f aca="true" t="shared" si="190" ref="F605:K605">F608</f>
        <v>76500</v>
      </c>
      <c r="G605" s="48">
        <f t="shared" si="190"/>
        <v>0</v>
      </c>
      <c r="H605" s="48">
        <f t="shared" si="190"/>
        <v>76500</v>
      </c>
      <c r="I605" s="48">
        <f t="shared" si="190"/>
        <v>76500</v>
      </c>
      <c r="J605" s="48">
        <f t="shared" si="190"/>
        <v>0</v>
      </c>
      <c r="K605" s="48">
        <f t="shared" si="190"/>
        <v>76500</v>
      </c>
      <c r="L605" s="183" t="b">
        <f t="shared" si="183"/>
        <v>1</v>
      </c>
      <c r="M605" s="183" t="b">
        <f t="shared" si="184"/>
        <v>1</v>
      </c>
      <c r="T605" s="42" t="b">
        <f t="shared" si="178"/>
        <v>1</v>
      </c>
      <c r="U605" s="42" t="b">
        <f t="shared" si="179"/>
        <v>1</v>
      </c>
    </row>
    <row r="606" spans="1:21" ht="120">
      <c r="A606" s="56" t="s">
        <v>423</v>
      </c>
      <c r="B606" s="312" t="s">
        <v>27</v>
      </c>
      <c r="C606" s="52" t="s">
        <v>904</v>
      </c>
      <c r="D606" s="46" t="s">
        <v>838</v>
      </c>
      <c r="E606" s="50" t="s">
        <v>51</v>
      </c>
      <c r="F606" s="48">
        <f aca="true" t="shared" si="191" ref="F606:H607">F607</f>
        <v>76500</v>
      </c>
      <c r="G606" s="48">
        <f t="shared" si="191"/>
        <v>0</v>
      </c>
      <c r="H606" s="48">
        <f>H607</f>
        <v>76500</v>
      </c>
      <c r="I606" s="48">
        <f t="shared" si="185"/>
        <v>76500</v>
      </c>
      <c r="J606" s="48">
        <f t="shared" si="186"/>
        <v>0</v>
      </c>
      <c r="K606" s="48">
        <f>H606</f>
        <v>76500</v>
      </c>
      <c r="L606" s="183" t="b">
        <f t="shared" si="183"/>
        <v>1</v>
      </c>
      <c r="M606" s="183" t="b">
        <f t="shared" si="184"/>
        <v>1</v>
      </c>
      <c r="T606" s="42" t="b">
        <f t="shared" si="178"/>
        <v>1</v>
      </c>
      <c r="U606" s="42" t="b">
        <f t="shared" si="179"/>
        <v>1</v>
      </c>
    </row>
    <row r="607" spans="1:21" ht="60">
      <c r="A607" s="56"/>
      <c r="B607" s="312"/>
      <c r="C607" s="52"/>
      <c r="D607" s="46" t="s">
        <v>39</v>
      </c>
      <c r="E607" s="50" t="s">
        <v>51</v>
      </c>
      <c r="F607" s="48">
        <f t="shared" si="191"/>
        <v>76500</v>
      </c>
      <c r="G607" s="48">
        <f t="shared" si="191"/>
        <v>0</v>
      </c>
      <c r="H607" s="48">
        <f t="shared" si="191"/>
        <v>76500</v>
      </c>
      <c r="I607" s="48">
        <f t="shared" si="185"/>
        <v>76500</v>
      </c>
      <c r="J607" s="48">
        <f t="shared" si="186"/>
        <v>0</v>
      </c>
      <c r="K607" s="48">
        <f t="shared" si="187"/>
        <v>76500</v>
      </c>
      <c r="L607" s="183" t="b">
        <f t="shared" si="183"/>
        <v>1</v>
      </c>
      <c r="M607" s="183" t="b">
        <f t="shared" si="184"/>
        <v>1</v>
      </c>
      <c r="T607" s="42" t="b">
        <f t="shared" si="178"/>
        <v>1</v>
      </c>
      <c r="U607" s="42" t="b">
        <f t="shared" si="179"/>
        <v>1</v>
      </c>
    </row>
    <row r="608" spans="1:21" ht="30">
      <c r="A608" s="56"/>
      <c r="B608" s="52"/>
      <c r="C608" s="52"/>
      <c r="D608" s="46"/>
      <c r="E608" s="47" t="s">
        <v>489</v>
      </c>
      <c r="F608" s="48">
        <f>G608+H608</f>
        <v>76500</v>
      </c>
      <c r="G608" s="48">
        <v>0</v>
      </c>
      <c r="H608" s="48">
        <v>76500</v>
      </c>
      <c r="I608" s="48">
        <f>F608</f>
        <v>76500</v>
      </c>
      <c r="J608" s="48">
        <f>G608</f>
        <v>0</v>
      </c>
      <c r="K608" s="48">
        <f>H608</f>
        <v>76500</v>
      </c>
      <c r="L608" s="183" t="b">
        <f t="shared" si="183"/>
        <v>1</v>
      </c>
      <c r="M608" s="183" t="b">
        <f t="shared" si="184"/>
        <v>1</v>
      </c>
      <c r="T608" s="42" t="b">
        <f t="shared" si="178"/>
        <v>1</v>
      </c>
      <c r="U608" s="42" t="b">
        <f t="shared" si="179"/>
        <v>1</v>
      </c>
    </row>
    <row r="609" spans="1:21" ht="60">
      <c r="A609" s="49" t="s">
        <v>368</v>
      </c>
      <c r="B609" s="49" t="s">
        <v>942</v>
      </c>
      <c r="C609" s="49" t="s">
        <v>629</v>
      </c>
      <c r="D609" s="46" t="s">
        <v>838</v>
      </c>
      <c r="E609" s="50" t="s">
        <v>51</v>
      </c>
      <c r="F609" s="48">
        <f>F610</f>
        <v>65686.4</v>
      </c>
      <c r="G609" s="48">
        <f>G610</f>
        <v>15821.4</v>
      </c>
      <c r="H609" s="48">
        <f>H610</f>
        <v>49865</v>
      </c>
      <c r="I609" s="48">
        <f t="shared" si="185"/>
        <v>65686.4</v>
      </c>
      <c r="J609" s="48">
        <f t="shared" si="186"/>
        <v>15821.4</v>
      </c>
      <c r="K609" s="48">
        <f t="shared" si="187"/>
        <v>49865</v>
      </c>
      <c r="L609" s="183" t="b">
        <f t="shared" si="183"/>
        <v>1</v>
      </c>
      <c r="M609" s="183" t="b">
        <f t="shared" si="184"/>
        <v>1</v>
      </c>
      <c r="T609" s="42" t="b">
        <f t="shared" si="178"/>
        <v>1</v>
      </c>
      <c r="U609" s="42" t="b">
        <f t="shared" si="179"/>
        <v>1</v>
      </c>
    </row>
    <row r="610" spans="1:21" ht="60">
      <c r="A610" s="52"/>
      <c r="B610" s="52"/>
      <c r="C610" s="52"/>
      <c r="D610" s="46" t="s">
        <v>39</v>
      </c>
      <c r="E610" s="50" t="s">
        <v>51</v>
      </c>
      <c r="F610" s="48">
        <f>SUM(F611:F617)</f>
        <v>65686.4</v>
      </c>
      <c r="G610" s="48">
        <f>SUM(G611:G617)</f>
        <v>15821.4</v>
      </c>
      <c r="H610" s="48">
        <f>SUM(H611:H617)</f>
        <v>49865</v>
      </c>
      <c r="I610" s="48">
        <f t="shared" si="185"/>
        <v>65686.4</v>
      </c>
      <c r="J610" s="48">
        <f t="shared" si="186"/>
        <v>15821.4</v>
      </c>
      <c r="K610" s="48">
        <f t="shared" si="187"/>
        <v>49865</v>
      </c>
      <c r="L610" s="183" t="b">
        <f t="shared" si="183"/>
        <v>1</v>
      </c>
      <c r="M610" s="183" t="b">
        <f t="shared" si="184"/>
        <v>1</v>
      </c>
      <c r="N610" s="43" t="b">
        <f aca="true" t="shared" si="192" ref="N610:S610">F611+F612+F613+F614+F615+F616+F617=F610</f>
        <v>1</v>
      </c>
      <c r="O610" s="43" t="b">
        <f t="shared" si="192"/>
        <v>1</v>
      </c>
      <c r="P610" s="43" t="b">
        <f t="shared" si="192"/>
        <v>1</v>
      </c>
      <c r="Q610" s="43" t="b">
        <f t="shared" si="192"/>
        <v>1</v>
      </c>
      <c r="R610" s="43" t="b">
        <f t="shared" si="192"/>
        <v>1</v>
      </c>
      <c r="S610" s="43" t="b">
        <f t="shared" si="192"/>
        <v>1</v>
      </c>
      <c r="T610" s="42" t="b">
        <f t="shared" si="178"/>
        <v>1</v>
      </c>
      <c r="U610" s="42" t="b">
        <f t="shared" si="179"/>
        <v>1</v>
      </c>
    </row>
    <row r="611" spans="1:21" ht="30">
      <c r="A611" s="52"/>
      <c r="B611" s="52"/>
      <c r="C611" s="52"/>
      <c r="D611" s="46"/>
      <c r="E611" s="47" t="s">
        <v>272</v>
      </c>
      <c r="F611" s="48">
        <f t="shared" si="182"/>
        <v>45660</v>
      </c>
      <c r="G611" s="48">
        <f aca="true" t="shared" si="193" ref="G611:H613">G620</f>
        <v>0</v>
      </c>
      <c r="H611" s="48">
        <f t="shared" si="193"/>
        <v>45660</v>
      </c>
      <c r="I611" s="48">
        <f t="shared" si="185"/>
        <v>45660</v>
      </c>
      <c r="J611" s="48">
        <f t="shared" si="186"/>
        <v>0</v>
      </c>
      <c r="K611" s="48">
        <f t="shared" si="187"/>
        <v>45660</v>
      </c>
      <c r="L611" s="183" t="b">
        <f t="shared" si="183"/>
        <v>1</v>
      </c>
      <c r="M611" s="183" t="b">
        <f t="shared" si="184"/>
        <v>1</v>
      </c>
      <c r="T611" s="42" t="b">
        <f t="shared" si="178"/>
        <v>1</v>
      </c>
      <c r="U611" s="42" t="b">
        <f t="shared" si="179"/>
        <v>1</v>
      </c>
    </row>
    <row r="612" spans="1:21" ht="30">
      <c r="A612" s="52"/>
      <c r="B612" s="52"/>
      <c r="C612" s="52"/>
      <c r="D612" s="46"/>
      <c r="E612" s="47" t="s">
        <v>855</v>
      </c>
      <c r="F612" s="48">
        <f t="shared" si="182"/>
        <v>2315</v>
      </c>
      <c r="G612" s="48">
        <f t="shared" si="193"/>
        <v>0</v>
      </c>
      <c r="H612" s="48">
        <f t="shared" si="193"/>
        <v>2315</v>
      </c>
      <c r="I612" s="48">
        <f t="shared" si="185"/>
        <v>2315</v>
      </c>
      <c r="J612" s="48">
        <f t="shared" si="186"/>
        <v>0</v>
      </c>
      <c r="K612" s="48">
        <f t="shared" si="187"/>
        <v>2315</v>
      </c>
      <c r="L612" s="183" t="b">
        <f t="shared" si="183"/>
        <v>1</v>
      </c>
      <c r="M612" s="183" t="b">
        <f t="shared" si="184"/>
        <v>1</v>
      </c>
      <c r="T612" s="42" t="b">
        <f t="shared" si="178"/>
        <v>1</v>
      </c>
      <c r="U612" s="42" t="b">
        <f t="shared" si="179"/>
        <v>1</v>
      </c>
    </row>
    <row r="613" spans="1:21" ht="30">
      <c r="A613" s="52"/>
      <c r="B613" s="52"/>
      <c r="C613" s="52"/>
      <c r="D613" s="46"/>
      <c r="E613" s="47" t="s">
        <v>856</v>
      </c>
      <c r="F613" s="48">
        <f t="shared" si="182"/>
        <v>0</v>
      </c>
      <c r="G613" s="48">
        <f t="shared" si="193"/>
        <v>0</v>
      </c>
      <c r="H613" s="48">
        <f t="shared" si="193"/>
        <v>0</v>
      </c>
      <c r="I613" s="48">
        <f t="shared" si="185"/>
        <v>0</v>
      </c>
      <c r="J613" s="48">
        <f t="shared" si="186"/>
        <v>0</v>
      </c>
      <c r="K613" s="48">
        <f t="shared" si="187"/>
        <v>0</v>
      </c>
      <c r="L613" s="183" t="b">
        <f t="shared" si="183"/>
        <v>1</v>
      </c>
      <c r="M613" s="183" t="b">
        <f t="shared" si="184"/>
        <v>1</v>
      </c>
      <c r="T613" s="42" t="b">
        <f t="shared" si="178"/>
        <v>1</v>
      </c>
      <c r="U613" s="42" t="b">
        <f t="shared" si="179"/>
        <v>1</v>
      </c>
    </row>
    <row r="614" spans="1:21" ht="30">
      <c r="A614" s="52"/>
      <c r="B614" s="52"/>
      <c r="C614" s="52"/>
      <c r="D614" s="46"/>
      <c r="E614" s="47" t="s">
        <v>105</v>
      </c>
      <c r="F614" s="48">
        <f t="shared" si="182"/>
        <v>937</v>
      </c>
      <c r="G614" s="48">
        <f aca="true" t="shared" si="194" ref="G614:H616">G625</f>
        <v>0</v>
      </c>
      <c r="H614" s="48">
        <f t="shared" si="194"/>
        <v>937</v>
      </c>
      <c r="I614" s="48">
        <f t="shared" si="185"/>
        <v>937</v>
      </c>
      <c r="J614" s="48">
        <f t="shared" si="186"/>
        <v>0</v>
      </c>
      <c r="K614" s="48">
        <f t="shared" si="187"/>
        <v>937</v>
      </c>
      <c r="L614" s="183" t="b">
        <f t="shared" si="183"/>
        <v>1</v>
      </c>
      <c r="M614" s="183" t="b">
        <f t="shared" si="184"/>
        <v>1</v>
      </c>
      <c r="T614" s="42" t="b">
        <f t="shared" si="178"/>
        <v>1</v>
      </c>
      <c r="U614" s="42" t="b">
        <f t="shared" si="179"/>
        <v>1</v>
      </c>
    </row>
    <row r="615" spans="1:21" ht="30">
      <c r="A615" s="52"/>
      <c r="B615" s="52"/>
      <c r="C615" s="52"/>
      <c r="D615" s="46"/>
      <c r="E615" s="47" t="s">
        <v>270</v>
      </c>
      <c r="F615" s="48">
        <f t="shared" si="182"/>
        <v>10893</v>
      </c>
      <c r="G615" s="48">
        <f t="shared" si="194"/>
        <v>10893</v>
      </c>
      <c r="H615" s="48">
        <f t="shared" si="194"/>
        <v>0</v>
      </c>
      <c r="I615" s="48">
        <f t="shared" si="185"/>
        <v>10893</v>
      </c>
      <c r="J615" s="48">
        <f t="shared" si="186"/>
        <v>10893</v>
      </c>
      <c r="K615" s="48">
        <f t="shared" si="187"/>
        <v>0</v>
      </c>
      <c r="L615" s="183" t="b">
        <f t="shared" si="183"/>
        <v>1</v>
      </c>
      <c r="M615" s="183" t="b">
        <f t="shared" si="184"/>
        <v>1</v>
      </c>
      <c r="T615" s="42" t="b">
        <f t="shared" si="178"/>
        <v>1</v>
      </c>
      <c r="U615" s="42" t="b">
        <f t="shared" si="179"/>
        <v>1</v>
      </c>
    </row>
    <row r="616" spans="1:21" ht="30">
      <c r="A616" s="52"/>
      <c r="B616" s="52"/>
      <c r="C616" s="52"/>
      <c r="D616" s="46"/>
      <c r="E616" s="47" t="s">
        <v>271</v>
      </c>
      <c r="F616" s="48">
        <f t="shared" si="182"/>
        <v>4928.4</v>
      </c>
      <c r="G616" s="48">
        <f t="shared" si="194"/>
        <v>4928.4</v>
      </c>
      <c r="H616" s="48">
        <f t="shared" si="194"/>
        <v>0</v>
      </c>
      <c r="I616" s="48">
        <f t="shared" si="185"/>
        <v>4928.4</v>
      </c>
      <c r="J616" s="48">
        <f t="shared" si="186"/>
        <v>4928.4</v>
      </c>
      <c r="K616" s="48">
        <f t="shared" si="187"/>
        <v>0</v>
      </c>
      <c r="L616" s="183" t="b">
        <f t="shared" si="183"/>
        <v>1</v>
      </c>
      <c r="M616" s="183" t="b">
        <f t="shared" si="184"/>
        <v>1</v>
      </c>
      <c r="T616" s="42" t="b">
        <f t="shared" si="178"/>
        <v>1</v>
      </c>
      <c r="U616" s="42" t="b">
        <f t="shared" si="179"/>
        <v>1</v>
      </c>
    </row>
    <row r="617" spans="1:21" ht="30">
      <c r="A617" s="52"/>
      <c r="B617" s="52"/>
      <c r="C617" s="52"/>
      <c r="D617" s="46"/>
      <c r="E617" s="47" t="s">
        <v>104</v>
      </c>
      <c r="F617" s="48">
        <f t="shared" si="182"/>
        <v>953</v>
      </c>
      <c r="G617" s="48">
        <f>G630</f>
        <v>0</v>
      </c>
      <c r="H617" s="48">
        <f>H630</f>
        <v>953</v>
      </c>
      <c r="I617" s="48">
        <f t="shared" si="185"/>
        <v>953</v>
      </c>
      <c r="J617" s="48">
        <f t="shared" si="186"/>
        <v>0</v>
      </c>
      <c r="K617" s="48">
        <f t="shared" si="187"/>
        <v>953</v>
      </c>
      <c r="L617" s="183" t="b">
        <f t="shared" si="183"/>
        <v>1</v>
      </c>
      <c r="M617" s="183" t="b">
        <f t="shared" si="184"/>
        <v>1</v>
      </c>
      <c r="T617" s="42" t="b">
        <f t="shared" si="178"/>
        <v>1</v>
      </c>
      <c r="U617" s="42" t="b">
        <f t="shared" si="179"/>
        <v>1</v>
      </c>
    </row>
    <row r="618" spans="1:21" ht="30">
      <c r="A618" s="311" t="s">
        <v>813</v>
      </c>
      <c r="B618" s="326" t="s">
        <v>5</v>
      </c>
      <c r="C618" s="311" t="s">
        <v>782</v>
      </c>
      <c r="D618" s="46" t="s">
        <v>838</v>
      </c>
      <c r="E618" s="50" t="s">
        <v>51</v>
      </c>
      <c r="F618" s="48">
        <f t="shared" si="182"/>
        <v>47975</v>
      </c>
      <c r="G618" s="48">
        <f>G619</f>
        <v>0</v>
      </c>
      <c r="H618" s="48">
        <f>H619</f>
        <v>47975</v>
      </c>
      <c r="I618" s="48">
        <f t="shared" si="185"/>
        <v>47975</v>
      </c>
      <c r="J618" s="48">
        <f t="shared" si="186"/>
        <v>0</v>
      </c>
      <c r="K618" s="48">
        <f t="shared" si="187"/>
        <v>47975</v>
      </c>
      <c r="L618" s="183" t="b">
        <f t="shared" si="183"/>
        <v>1</v>
      </c>
      <c r="M618" s="183" t="b">
        <f t="shared" si="184"/>
        <v>1</v>
      </c>
      <c r="T618" s="42" t="b">
        <f t="shared" si="178"/>
        <v>1</v>
      </c>
      <c r="U618" s="42" t="b">
        <f t="shared" si="179"/>
        <v>1</v>
      </c>
    </row>
    <row r="619" spans="1:21" ht="60">
      <c r="A619" s="312"/>
      <c r="B619" s="327"/>
      <c r="C619" s="312"/>
      <c r="D619" s="46" t="s">
        <v>39</v>
      </c>
      <c r="E619" s="50" t="s">
        <v>51</v>
      </c>
      <c r="F619" s="48">
        <f t="shared" si="182"/>
        <v>47975</v>
      </c>
      <c r="G619" s="48">
        <f>G620+G621+G622</f>
        <v>0</v>
      </c>
      <c r="H619" s="48">
        <f>H620+H621+H622</f>
        <v>47975</v>
      </c>
      <c r="I619" s="48">
        <f t="shared" si="185"/>
        <v>47975</v>
      </c>
      <c r="J619" s="48">
        <f t="shared" si="186"/>
        <v>0</v>
      </c>
      <c r="K619" s="48">
        <f t="shared" si="187"/>
        <v>47975</v>
      </c>
      <c r="L619" s="183" t="b">
        <f t="shared" si="183"/>
        <v>1</v>
      </c>
      <c r="M619" s="183" t="b">
        <f t="shared" si="184"/>
        <v>1</v>
      </c>
      <c r="N619" s="43" t="b">
        <f aca="true" t="shared" si="195" ref="N619:S619">F620+F621+F622=F619</f>
        <v>1</v>
      </c>
      <c r="O619" s="43" t="b">
        <f t="shared" si="195"/>
        <v>1</v>
      </c>
      <c r="P619" s="43" t="b">
        <f t="shared" si="195"/>
        <v>1</v>
      </c>
      <c r="Q619" s="43" t="b">
        <f t="shared" si="195"/>
        <v>1</v>
      </c>
      <c r="R619" s="43" t="b">
        <f t="shared" si="195"/>
        <v>1</v>
      </c>
      <c r="S619" s="43" t="b">
        <f t="shared" si="195"/>
        <v>1</v>
      </c>
      <c r="T619" s="42" t="b">
        <f t="shared" si="178"/>
        <v>1</v>
      </c>
      <c r="U619" s="42" t="b">
        <f t="shared" si="179"/>
        <v>1</v>
      </c>
    </row>
    <row r="620" spans="1:21" ht="30">
      <c r="A620" s="312"/>
      <c r="B620" s="327"/>
      <c r="C620" s="312"/>
      <c r="D620" s="46"/>
      <c r="E620" s="47" t="s">
        <v>272</v>
      </c>
      <c r="F620" s="48">
        <f t="shared" si="182"/>
        <v>45660</v>
      </c>
      <c r="G620" s="48">
        <v>0</v>
      </c>
      <c r="H620" s="48">
        <v>45660</v>
      </c>
      <c r="I620" s="48">
        <f t="shared" si="185"/>
        <v>45660</v>
      </c>
      <c r="J620" s="48">
        <f t="shared" si="186"/>
        <v>0</v>
      </c>
      <c r="K620" s="48">
        <f t="shared" si="187"/>
        <v>45660</v>
      </c>
      <c r="L620" s="183" t="b">
        <f t="shared" si="183"/>
        <v>1</v>
      </c>
      <c r="M620" s="183" t="b">
        <f t="shared" si="184"/>
        <v>1</v>
      </c>
      <c r="T620" s="42" t="b">
        <f t="shared" si="178"/>
        <v>1</v>
      </c>
      <c r="U620" s="42" t="b">
        <f t="shared" si="179"/>
        <v>1</v>
      </c>
    </row>
    <row r="621" spans="1:21" ht="30">
      <c r="A621" s="312"/>
      <c r="B621" s="327"/>
      <c r="C621" s="312"/>
      <c r="D621" s="46"/>
      <c r="E621" s="47" t="s">
        <v>855</v>
      </c>
      <c r="F621" s="48">
        <f t="shared" si="182"/>
        <v>2315</v>
      </c>
      <c r="G621" s="48">
        <v>0</v>
      </c>
      <c r="H621" s="48">
        <v>2315</v>
      </c>
      <c r="I621" s="48">
        <f t="shared" si="185"/>
        <v>2315</v>
      </c>
      <c r="J621" s="48">
        <f t="shared" si="186"/>
        <v>0</v>
      </c>
      <c r="K621" s="48">
        <f t="shared" si="187"/>
        <v>2315</v>
      </c>
      <c r="L621" s="183" t="b">
        <f t="shared" si="183"/>
        <v>1</v>
      </c>
      <c r="M621" s="183" t="b">
        <f t="shared" si="184"/>
        <v>1</v>
      </c>
      <c r="T621" s="42" t="b">
        <f t="shared" si="178"/>
        <v>1</v>
      </c>
      <c r="U621" s="42" t="b">
        <f t="shared" si="179"/>
        <v>1</v>
      </c>
    </row>
    <row r="622" spans="1:21" ht="30">
      <c r="A622" s="313"/>
      <c r="B622" s="328"/>
      <c r="C622" s="313"/>
      <c r="D622" s="46"/>
      <c r="E622" s="47" t="s">
        <v>856</v>
      </c>
      <c r="F622" s="48">
        <f>G622+H622</f>
        <v>0</v>
      </c>
      <c r="G622" s="48">
        <v>0</v>
      </c>
      <c r="H622" s="48">
        <v>0</v>
      </c>
      <c r="I622" s="48">
        <f t="shared" si="185"/>
        <v>0</v>
      </c>
      <c r="J622" s="48">
        <f t="shared" si="186"/>
        <v>0</v>
      </c>
      <c r="K622" s="48">
        <f t="shared" si="187"/>
        <v>0</v>
      </c>
      <c r="L622" s="183" t="b">
        <f t="shared" si="183"/>
        <v>1</v>
      </c>
      <c r="M622" s="183" t="b">
        <f t="shared" si="184"/>
        <v>1</v>
      </c>
      <c r="T622" s="42" t="b">
        <f t="shared" si="178"/>
        <v>1</v>
      </c>
      <c r="U622" s="42" t="b">
        <f t="shared" si="179"/>
        <v>1</v>
      </c>
    </row>
    <row r="623" spans="1:21" ht="165">
      <c r="A623" s="49" t="s">
        <v>814</v>
      </c>
      <c r="B623" s="49" t="s">
        <v>6</v>
      </c>
      <c r="C623" s="49" t="s">
        <v>731</v>
      </c>
      <c r="D623" s="46" t="s">
        <v>838</v>
      </c>
      <c r="E623" s="50" t="s">
        <v>51</v>
      </c>
      <c r="F623" s="48">
        <f t="shared" si="182"/>
        <v>16758.4</v>
      </c>
      <c r="G623" s="48">
        <f>G624</f>
        <v>15821.4</v>
      </c>
      <c r="H623" s="48">
        <f>H624</f>
        <v>937</v>
      </c>
      <c r="I623" s="48">
        <f t="shared" si="185"/>
        <v>16758.4</v>
      </c>
      <c r="J623" s="48">
        <f t="shared" si="186"/>
        <v>15821.4</v>
      </c>
      <c r="K623" s="48">
        <f t="shared" si="187"/>
        <v>937</v>
      </c>
      <c r="L623" s="183" t="b">
        <f t="shared" si="183"/>
        <v>1</v>
      </c>
      <c r="M623" s="183" t="b">
        <f t="shared" si="184"/>
        <v>1</v>
      </c>
      <c r="T623" s="42" t="b">
        <f t="shared" si="178"/>
        <v>1</v>
      </c>
      <c r="U623" s="42" t="b">
        <f t="shared" si="179"/>
        <v>1</v>
      </c>
    </row>
    <row r="624" spans="1:21" ht="60">
      <c r="A624" s="52"/>
      <c r="B624" s="52"/>
      <c r="C624" s="52"/>
      <c r="D624" s="46" t="s">
        <v>39</v>
      </c>
      <c r="E624" s="50" t="s">
        <v>51</v>
      </c>
      <c r="F624" s="48">
        <f t="shared" si="182"/>
        <v>16758.4</v>
      </c>
      <c r="G624" s="48">
        <f>G625+G626+G627</f>
        <v>15821.4</v>
      </c>
      <c r="H624" s="48">
        <f>H625+H626+H627</f>
        <v>937</v>
      </c>
      <c r="I624" s="48">
        <f t="shared" si="185"/>
        <v>16758.4</v>
      </c>
      <c r="J624" s="48">
        <f t="shared" si="186"/>
        <v>15821.4</v>
      </c>
      <c r="K624" s="48">
        <f t="shared" si="187"/>
        <v>937</v>
      </c>
      <c r="L624" s="183" t="b">
        <f t="shared" si="183"/>
        <v>1</v>
      </c>
      <c r="M624" s="183" t="b">
        <f t="shared" si="184"/>
        <v>1</v>
      </c>
      <c r="N624" s="43" t="b">
        <f aca="true" t="shared" si="196" ref="N624:S624">F625+F626+F627=F624</f>
        <v>1</v>
      </c>
      <c r="O624" s="43" t="b">
        <f t="shared" si="196"/>
        <v>1</v>
      </c>
      <c r="P624" s="43" t="b">
        <f t="shared" si="196"/>
        <v>1</v>
      </c>
      <c r="Q624" s="43" t="b">
        <f t="shared" si="196"/>
        <v>1</v>
      </c>
      <c r="R624" s="43" t="b">
        <f t="shared" si="196"/>
        <v>1</v>
      </c>
      <c r="S624" s="43" t="b">
        <f t="shared" si="196"/>
        <v>1</v>
      </c>
      <c r="T624" s="42" t="b">
        <f t="shared" si="178"/>
        <v>1</v>
      </c>
      <c r="U624" s="42" t="b">
        <f t="shared" si="179"/>
        <v>1</v>
      </c>
    </row>
    <row r="625" spans="1:21" ht="30">
      <c r="A625" s="52"/>
      <c r="B625" s="52"/>
      <c r="C625" s="52"/>
      <c r="D625" s="46"/>
      <c r="E625" s="47" t="s">
        <v>105</v>
      </c>
      <c r="F625" s="48">
        <f t="shared" si="182"/>
        <v>937</v>
      </c>
      <c r="G625" s="48">
        <v>0</v>
      </c>
      <c r="H625" s="48">
        <v>937</v>
      </c>
      <c r="I625" s="48">
        <f t="shared" si="185"/>
        <v>937</v>
      </c>
      <c r="J625" s="48">
        <f t="shared" si="186"/>
        <v>0</v>
      </c>
      <c r="K625" s="48">
        <f t="shared" si="187"/>
        <v>937</v>
      </c>
      <c r="L625" s="183" t="b">
        <f t="shared" si="183"/>
        <v>1</v>
      </c>
      <c r="M625" s="183" t="b">
        <f t="shared" si="184"/>
        <v>1</v>
      </c>
      <c r="T625" s="42" t="b">
        <f t="shared" si="178"/>
        <v>1</v>
      </c>
      <c r="U625" s="42" t="b">
        <f t="shared" si="179"/>
        <v>1</v>
      </c>
    </row>
    <row r="626" spans="1:21" ht="30">
      <c r="A626" s="52"/>
      <c r="B626" s="52"/>
      <c r="C626" s="52"/>
      <c r="D626" s="46"/>
      <c r="E626" s="47" t="s">
        <v>270</v>
      </c>
      <c r="F626" s="48">
        <f>G626+H626</f>
        <v>10893</v>
      </c>
      <c r="G626" s="48">
        <v>10893</v>
      </c>
      <c r="H626" s="48">
        <v>0</v>
      </c>
      <c r="I626" s="48">
        <f t="shared" si="185"/>
        <v>10893</v>
      </c>
      <c r="J626" s="48">
        <f t="shared" si="186"/>
        <v>10893</v>
      </c>
      <c r="K626" s="48">
        <f t="shared" si="187"/>
        <v>0</v>
      </c>
      <c r="L626" s="183" t="b">
        <f t="shared" si="183"/>
        <v>1</v>
      </c>
      <c r="M626" s="183" t="b">
        <f t="shared" si="184"/>
        <v>1</v>
      </c>
      <c r="T626" s="42" t="b">
        <f t="shared" si="178"/>
        <v>1</v>
      </c>
      <c r="U626" s="42" t="b">
        <f t="shared" si="179"/>
        <v>1</v>
      </c>
    </row>
    <row r="627" spans="1:21" ht="30">
      <c r="A627" s="58"/>
      <c r="B627" s="58"/>
      <c r="C627" s="58"/>
      <c r="D627" s="46"/>
      <c r="E627" s="47" t="s">
        <v>271</v>
      </c>
      <c r="F627" s="48">
        <f t="shared" si="182"/>
        <v>4928.4</v>
      </c>
      <c r="G627" s="48">
        <v>4928.4</v>
      </c>
      <c r="H627" s="48">
        <v>0</v>
      </c>
      <c r="I627" s="48">
        <f t="shared" si="185"/>
        <v>4928.4</v>
      </c>
      <c r="J627" s="48">
        <f t="shared" si="186"/>
        <v>4928.4</v>
      </c>
      <c r="K627" s="48">
        <f t="shared" si="187"/>
        <v>0</v>
      </c>
      <c r="L627" s="183" t="b">
        <f t="shared" si="183"/>
        <v>1</v>
      </c>
      <c r="M627" s="183" t="b">
        <f t="shared" si="184"/>
        <v>1</v>
      </c>
      <c r="T627" s="42" t="b">
        <f t="shared" si="178"/>
        <v>1</v>
      </c>
      <c r="U627" s="42" t="b">
        <f t="shared" si="179"/>
        <v>1</v>
      </c>
    </row>
    <row r="628" spans="1:21" ht="45">
      <c r="A628" s="49" t="s">
        <v>815</v>
      </c>
      <c r="B628" s="49" t="s">
        <v>7</v>
      </c>
      <c r="C628" s="69" t="s">
        <v>732</v>
      </c>
      <c r="D628" s="46" t="s">
        <v>838</v>
      </c>
      <c r="E628" s="50" t="s">
        <v>51</v>
      </c>
      <c r="F628" s="48">
        <f t="shared" si="182"/>
        <v>953</v>
      </c>
      <c r="G628" s="48">
        <f>G629</f>
        <v>0</v>
      </c>
      <c r="H628" s="48">
        <f>H629</f>
        <v>953</v>
      </c>
      <c r="I628" s="48">
        <f t="shared" si="185"/>
        <v>953</v>
      </c>
      <c r="J628" s="48">
        <f t="shared" si="186"/>
        <v>0</v>
      </c>
      <c r="K628" s="48">
        <f t="shared" si="187"/>
        <v>953</v>
      </c>
      <c r="L628" s="183" t="b">
        <f t="shared" si="183"/>
        <v>1</v>
      </c>
      <c r="M628" s="183" t="b">
        <f t="shared" si="184"/>
        <v>1</v>
      </c>
      <c r="T628" s="42" t="b">
        <f t="shared" si="178"/>
        <v>1</v>
      </c>
      <c r="U628" s="42" t="b">
        <f t="shared" si="179"/>
        <v>1</v>
      </c>
    </row>
    <row r="629" spans="1:21" ht="60">
      <c r="A629" s="52"/>
      <c r="B629" s="52"/>
      <c r="C629" s="70"/>
      <c r="D629" s="46" t="s">
        <v>39</v>
      </c>
      <c r="E629" s="50" t="s">
        <v>51</v>
      </c>
      <c r="F629" s="48">
        <f>G629+H629</f>
        <v>953</v>
      </c>
      <c r="G629" s="48">
        <f>G630</f>
        <v>0</v>
      </c>
      <c r="H629" s="48">
        <f>H630</f>
        <v>953</v>
      </c>
      <c r="I629" s="48">
        <f t="shared" si="185"/>
        <v>953</v>
      </c>
      <c r="J629" s="48">
        <f t="shared" si="186"/>
        <v>0</v>
      </c>
      <c r="K629" s="48">
        <f t="shared" si="187"/>
        <v>953</v>
      </c>
      <c r="L629" s="183" t="b">
        <f t="shared" si="183"/>
        <v>1</v>
      </c>
      <c r="M629" s="183" t="b">
        <f t="shared" si="184"/>
        <v>1</v>
      </c>
      <c r="T629" s="42" t="b">
        <f aca="true" t="shared" si="197" ref="T629:T692">G629+H629=F629</f>
        <v>1</v>
      </c>
      <c r="U629" s="42" t="b">
        <f aca="true" t="shared" si="198" ref="U629:U692">J629+K629=I629</f>
        <v>1</v>
      </c>
    </row>
    <row r="630" spans="1:21" ht="30">
      <c r="A630" s="52"/>
      <c r="B630" s="52"/>
      <c r="C630" s="70"/>
      <c r="D630" s="46"/>
      <c r="E630" s="47" t="s">
        <v>104</v>
      </c>
      <c r="F630" s="48">
        <f t="shared" si="182"/>
        <v>953</v>
      </c>
      <c r="G630" s="48">
        <v>0</v>
      </c>
      <c r="H630" s="48">
        <v>953</v>
      </c>
      <c r="I630" s="48">
        <f t="shared" si="185"/>
        <v>953</v>
      </c>
      <c r="J630" s="48">
        <f t="shared" si="186"/>
        <v>0</v>
      </c>
      <c r="K630" s="48">
        <f t="shared" si="187"/>
        <v>953</v>
      </c>
      <c r="L630" s="183" t="b">
        <f t="shared" si="183"/>
        <v>1</v>
      </c>
      <c r="M630" s="183" t="b">
        <f t="shared" si="184"/>
        <v>1</v>
      </c>
      <c r="T630" s="42" t="b">
        <f t="shared" si="197"/>
        <v>1</v>
      </c>
      <c r="U630" s="42" t="b">
        <f t="shared" si="198"/>
        <v>1</v>
      </c>
    </row>
    <row r="631" spans="1:21" ht="45">
      <c r="A631" s="49" t="s">
        <v>369</v>
      </c>
      <c r="B631" s="49" t="s">
        <v>501</v>
      </c>
      <c r="C631" s="49" t="s">
        <v>629</v>
      </c>
      <c r="D631" s="46" t="s">
        <v>838</v>
      </c>
      <c r="E631" s="50" t="s">
        <v>51</v>
      </c>
      <c r="F631" s="48">
        <f t="shared" si="182"/>
        <v>31249.5</v>
      </c>
      <c r="G631" s="48">
        <f>G632</f>
        <v>8854.7</v>
      </c>
      <c r="H631" s="48">
        <f>H632</f>
        <v>22394.8</v>
      </c>
      <c r="I631" s="48">
        <f t="shared" si="185"/>
        <v>31249.5</v>
      </c>
      <c r="J631" s="48">
        <f t="shared" si="186"/>
        <v>8854.7</v>
      </c>
      <c r="K631" s="48">
        <f t="shared" si="187"/>
        <v>22394.8</v>
      </c>
      <c r="L631" s="183" t="b">
        <f t="shared" si="183"/>
        <v>1</v>
      </c>
      <c r="M631" s="183" t="b">
        <f t="shared" si="184"/>
        <v>1</v>
      </c>
      <c r="T631" s="42" t="b">
        <f t="shared" si="197"/>
        <v>1</v>
      </c>
      <c r="U631" s="42" t="b">
        <f t="shared" si="198"/>
        <v>1</v>
      </c>
    </row>
    <row r="632" spans="1:21" ht="60">
      <c r="A632" s="52"/>
      <c r="B632" s="52"/>
      <c r="C632" s="52"/>
      <c r="D632" s="46" t="s">
        <v>39</v>
      </c>
      <c r="E632" s="50" t="s">
        <v>51</v>
      </c>
      <c r="F632" s="48">
        <f>SUM(F633:F643)</f>
        <v>31249.5</v>
      </c>
      <c r="G632" s="48">
        <f>SUM(G633:G643)</f>
        <v>8854.7</v>
      </c>
      <c r="H632" s="48">
        <f>SUM(H633:H643)</f>
        <v>22394.8</v>
      </c>
      <c r="I632" s="48">
        <f>F632</f>
        <v>31249.5</v>
      </c>
      <c r="J632" s="48">
        <f t="shared" si="186"/>
        <v>8854.7</v>
      </c>
      <c r="K632" s="48">
        <f t="shared" si="187"/>
        <v>22394.8</v>
      </c>
      <c r="L632" s="183" t="b">
        <f t="shared" si="183"/>
        <v>1</v>
      </c>
      <c r="M632" s="183" t="b">
        <f t="shared" si="184"/>
        <v>1</v>
      </c>
      <c r="N632" s="104" t="b">
        <f aca="true" t="shared" si="199" ref="N632:S632">SUM(F633:F643)=F632</f>
        <v>1</v>
      </c>
      <c r="O632" s="104" t="b">
        <f t="shared" si="199"/>
        <v>1</v>
      </c>
      <c r="P632" s="104" t="b">
        <f t="shared" si="199"/>
        <v>1</v>
      </c>
      <c r="Q632" s="104" t="b">
        <f t="shared" si="199"/>
        <v>1</v>
      </c>
      <c r="R632" s="104" t="b">
        <f t="shared" si="199"/>
        <v>1</v>
      </c>
      <c r="S632" s="104" t="b">
        <f t="shared" si="199"/>
        <v>1</v>
      </c>
      <c r="T632" s="42" t="b">
        <f t="shared" si="197"/>
        <v>1</v>
      </c>
      <c r="U632" s="42" t="b">
        <f t="shared" si="198"/>
        <v>1</v>
      </c>
    </row>
    <row r="633" spans="1:21" ht="30">
      <c r="A633" s="52"/>
      <c r="B633" s="52"/>
      <c r="C633" s="52"/>
      <c r="D633" s="46"/>
      <c r="E633" s="47" t="s">
        <v>103</v>
      </c>
      <c r="F633" s="48">
        <f t="shared" si="182"/>
        <v>5154</v>
      </c>
      <c r="G633" s="48">
        <f>G646</f>
        <v>0</v>
      </c>
      <c r="H633" s="48">
        <f>H646</f>
        <v>5154</v>
      </c>
      <c r="I633" s="48">
        <f t="shared" si="185"/>
        <v>5154</v>
      </c>
      <c r="J633" s="48">
        <f t="shared" si="186"/>
        <v>0</v>
      </c>
      <c r="K633" s="48">
        <f t="shared" si="187"/>
        <v>5154</v>
      </c>
      <c r="L633" s="183" t="b">
        <f t="shared" si="183"/>
        <v>1</v>
      </c>
      <c r="M633" s="183" t="b">
        <f t="shared" si="184"/>
        <v>1</v>
      </c>
      <c r="Q633" s="43" t="b">
        <f>I633=F633</f>
        <v>1</v>
      </c>
      <c r="R633" s="43" t="b">
        <f>J633=G633</f>
        <v>1</v>
      </c>
      <c r="S633" s="43" t="b">
        <f>K633=H633</f>
        <v>1</v>
      </c>
      <c r="T633" s="42" t="b">
        <f t="shared" si="197"/>
        <v>1</v>
      </c>
      <c r="U633" s="42" t="b">
        <f t="shared" si="198"/>
        <v>1</v>
      </c>
    </row>
    <row r="634" spans="1:21" ht="30">
      <c r="A634" s="52"/>
      <c r="B634" s="52"/>
      <c r="C634" s="52"/>
      <c r="D634" s="46"/>
      <c r="E634" s="47" t="s">
        <v>102</v>
      </c>
      <c r="F634" s="48">
        <f t="shared" si="182"/>
        <v>1200</v>
      </c>
      <c r="G634" s="48">
        <f>G658</f>
        <v>0</v>
      </c>
      <c r="H634" s="48">
        <f>H658</f>
        <v>1200</v>
      </c>
      <c r="I634" s="48">
        <f t="shared" si="185"/>
        <v>1200</v>
      </c>
      <c r="J634" s="48">
        <f t="shared" si="186"/>
        <v>0</v>
      </c>
      <c r="K634" s="48">
        <f t="shared" si="187"/>
        <v>1200</v>
      </c>
      <c r="L634" s="183" t="b">
        <f t="shared" si="183"/>
        <v>1</v>
      </c>
      <c r="M634" s="183" t="b">
        <f t="shared" si="184"/>
        <v>1</v>
      </c>
      <c r="Q634" s="43" t="b">
        <f aca="true" t="shared" si="200" ref="Q634:Q643">I634=F634</f>
        <v>1</v>
      </c>
      <c r="R634" s="43" t="b">
        <f aca="true" t="shared" si="201" ref="R634:R643">J634=G634</f>
        <v>1</v>
      </c>
      <c r="S634" s="43" t="b">
        <f aca="true" t="shared" si="202" ref="S634:S643">K634=H634</f>
        <v>1</v>
      </c>
      <c r="T634" s="42" t="b">
        <f t="shared" si="197"/>
        <v>1</v>
      </c>
      <c r="U634" s="42" t="b">
        <f t="shared" si="198"/>
        <v>1</v>
      </c>
    </row>
    <row r="635" spans="1:21" ht="30">
      <c r="A635" s="52"/>
      <c r="B635" s="52"/>
      <c r="C635" s="52"/>
      <c r="D635" s="46"/>
      <c r="E635" s="47" t="s">
        <v>101</v>
      </c>
      <c r="F635" s="48">
        <f>G635+H635</f>
        <v>5550</v>
      </c>
      <c r="G635" s="48">
        <f>G659</f>
        <v>0</v>
      </c>
      <c r="H635" s="48">
        <f>H659</f>
        <v>5550</v>
      </c>
      <c r="I635" s="48">
        <f t="shared" si="185"/>
        <v>5550</v>
      </c>
      <c r="J635" s="48">
        <f t="shared" si="186"/>
        <v>0</v>
      </c>
      <c r="K635" s="48">
        <f t="shared" si="187"/>
        <v>5550</v>
      </c>
      <c r="L635" s="183" t="b">
        <f t="shared" si="183"/>
        <v>1</v>
      </c>
      <c r="M635" s="183" t="b">
        <f t="shared" si="184"/>
        <v>1</v>
      </c>
      <c r="Q635" s="43" t="b">
        <f t="shared" si="200"/>
        <v>1</v>
      </c>
      <c r="R635" s="43" t="b">
        <f t="shared" si="201"/>
        <v>1</v>
      </c>
      <c r="S635" s="43" t="b">
        <f t="shared" si="202"/>
        <v>1</v>
      </c>
      <c r="T635" s="42" t="b">
        <f t="shared" si="197"/>
        <v>1</v>
      </c>
      <c r="U635" s="42" t="b">
        <f t="shared" si="198"/>
        <v>1</v>
      </c>
    </row>
    <row r="636" spans="1:21" ht="30">
      <c r="A636" s="52"/>
      <c r="B636" s="52"/>
      <c r="C636" s="52"/>
      <c r="D636" s="46"/>
      <c r="E636" s="47" t="s">
        <v>99</v>
      </c>
      <c r="F636" s="48">
        <f aca="true" t="shared" si="203" ref="F636:F684">G636+H636</f>
        <v>485.5</v>
      </c>
      <c r="G636" s="48">
        <f aca="true" t="shared" si="204" ref="G636:H638">G675</f>
        <v>0</v>
      </c>
      <c r="H636" s="48">
        <f t="shared" si="204"/>
        <v>485.5</v>
      </c>
      <c r="I636" s="48">
        <f t="shared" si="185"/>
        <v>485.5</v>
      </c>
      <c r="J636" s="48">
        <f t="shared" si="186"/>
        <v>0</v>
      </c>
      <c r="K636" s="48">
        <f t="shared" si="187"/>
        <v>485.5</v>
      </c>
      <c r="L636" s="183" t="b">
        <f t="shared" si="183"/>
        <v>1</v>
      </c>
      <c r="M636" s="183" t="b">
        <f t="shared" si="184"/>
        <v>1</v>
      </c>
      <c r="Q636" s="43" t="b">
        <f t="shared" si="200"/>
        <v>1</v>
      </c>
      <c r="R636" s="43" t="b">
        <f t="shared" si="201"/>
        <v>1</v>
      </c>
      <c r="S636" s="43" t="b">
        <f t="shared" si="202"/>
        <v>1</v>
      </c>
      <c r="T636" s="42" t="b">
        <f t="shared" si="197"/>
        <v>1</v>
      </c>
      <c r="U636" s="42" t="b">
        <f t="shared" si="198"/>
        <v>1</v>
      </c>
    </row>
    <row r="637" spans="1:21" ht="30">
      <c r="A637" s="52"/>
      <c r="B637" s="52"/>
      <c r="C637" s="52"/>
      <c r="D637" s="46"/>
      <c r="E637" s="47" t="s">
        <v>839</v>
      </c>
      <c r="F637" s="48">
        <f t="shared" si="203"/>
        <v>3300</v>
      </c>
      <c r="G637" s="48">
        <f t="shared" si="204"/>
        <v>0</v>
      </c>
      <c r="H637" s="48">
        <f t="shared" si="204"/>
        <v>3300</v>
      </c>
      <c r="I637" s="48">
        <f t="shared" si="185"/>
        <v>3300</v>
      </c>
      <c r="J637" s="48">
        <f t="shared" si="186"/>
        <v>0</v>
      </c>
      <c r="K637" s="48">
        <f t="shared" si="187"/>
        <v>3300</v>
      </c>
      <c r="L637" s="183" t="b">
        <f t="shared" si="183"/>
        <v>1</v>
      </c>
      <c r="M637" s="183" t="b">
        <f t="shared" si="184"/>
        <v>1</v>
      </c>
      <c r="Q637" s="43" t="b">
        <f t="shared" si="200"/>
        <v>1</v>
      </c>
      <c r="R637" s="43" t="b">
        <f t="shared" si="201"/>
        <v>1</v>
      </c>
      <c r="S637" s="43" t="b">
        <f t="shared" si="202"/>
        <v>1</v>
      </c>
      <c r="T637" s="42" t="b">
        <f t="shared" si="197"/>
        <v>1</v>
      </c>
      <c r="U637" s="42" t="b">
        <f t="shared" si="198"/>
        <v>1</v>
      </c>
    </row>
    <row r="638" spans="1:21" ht="30">
      <c r="A638" s="52"/>
      <c r="B638" s="52"/>
      <c r="C638" s="52"/>
      <c r="D638" s="46"/>
      <c r="E638" s="47" t="s">
        <v>100</v>
      </c>
      <c r="F638" s="48">
        <f>G638+H638</f>
        <v>6110</v>
      </c>
      <c r="G638" s="48">
        <f t="shared" si="204"/>
        <v>0</v>
      </c>
      <c r="H638" s="48">
        <f>H677</f>
        <v>6110</v>
      </c>
      <c r="I638" s="48">
        <f t="shared" si="185"/>
        <v>6110</v>
      </c>
      <c r="J638" s="48">
        <f t="shared" si="186"/>
        <v>0</v>
      </c>
      <c r="K638" s="48">
        <f t="shared" si="187"/>
        <v>6110</v>
      </c>
      <c r="L638" s="183" t="b">
        <f t="shared" si="183"/>
        <v>1</v>
      </c>
      <c r="M638" s="183" t="b">
        <f t="shared" si="184"/>
        <v>1</v>
      </c>
      <c r="Q638" s="43" t="b">
        <f t="shared" si="200"/>
        <v>1</v>
      </c>
      <c r="R638" s="43" t="b">
        <f t="shared" si="201"/>
        <v>1</v>
      </c>
      <c r="S638" s="43" t="b">
        <f t="shared" si="202"/>
        <v>1</v>
      </c>
      <c r="T638" s="42" t="b">
        <f t="shared" si="197"/>
        <v>1</v>
      </c>
      <c r="U638" s="42" t="b">
        <f t="shared" si="198"/>
        <v>1</v>
      </c>
    </row>
    <row r="639" spans="1:21" ht="30">
      <c r="A639" s="52"/>
      <c r="B639" s="52"/>
      <c r="C639" s="52"/>
      <c r="D639" s="46"/>
      <c r="E639" s="47" t="s">
        <v>490</v>
      </c>
      <c r="F639" s="48">
        <f>G639+H639</f>
        <v>114.5</v>
      </c>
      <c r="G639" s="48">
        <f>G678</f>
        <v>0</v>
      </c>
      <c r="H639" s="48">
        <f>H678</f>
        <v>114.5</v>
      </c>
      <c r="I639" s="48">
        <f>J639+K639</f>
        <v>114.5</v>
      </c>
      <c r="J639" s="48">
        <f>J678</f>
        <v>0</v>
      </c>
      <c r="K639" s="48">
        <f>K678</f>
        <v>114.5</v>
      </c>
      <c r="L639" s="183" t="b">
        <f t="shared" si="183"/>
        <v>1</v>
      </c>
      <c r="M639" s="183" t="b">
        <f t="shared" si="184"/>
        <v>1</v>
      </c>
      <c r="Q639" s="43" t="b">
        <f t="shared" si="200"/>
        <v>1</v>
      </c>
      <c r="R639" s="43" t="b">
        <f t="shared" si="201"/>
        <v>1</v>
      </c>
      <c r="S639" s="43" t="b">
        <f t="shared" si="202"/>
        <v>1</v>
      </c>
      <c r="T639" s="42" t="b">
        <f t="shared" si="197"/>
        <v>1</v>
      </c>
      <c r="U639" s="42" t="b">
        <f t="shared" si="198"/>
        <v>1</v>
      </c>
    </row>
    <row r="640" spans="1:21" ht="30">
      <c r="A640" s="52"/>
      <c r="B640" s="52"/>
      <c r="C640" s="52"/>
      <c r="D640" s="46"/>
      <c r="E640" s="47" t="s">
        <v>445</v>
      </c>
      <c r="F640" s="48">
        <f>G640+H640</f>
        <v>0</v>
      </c>
      <c r="G640" s="48">
        <f>G706</f>
        <v>0</v>
      </c>
      <c r="H640" s="48">
        <f>H706</f>
        <v>0</v>
      </c>
      <c r="I640" s="48">
        <f t="shared" si="185"/>
        <v>0</v>
      </c>
      <c r="J640" s="48">
        <f t="shared" si="186"/>
        <v>0</v>
      </c>
      <c r="K640" s="48">
        <f t="shared" si="187"/>
        <v>0</v>
      </c>
      <c r="L640" s="183" t="b">
        <f t="shared" si="183"/>
        <v>1</v>
      </c>
      <c r="M640" s="183" t="b">
        <f t="shared" si="184"/>
        <v>1</v>
      </c>
      <c r="Q640" s="43" t="b">
        <f t="shared" si="200"/>
        <v>1</v>
      </c>
      <c r="R640" s="43" t="b">
        <f t="shared" si="201"/>
        <v>1</v>
      </c>
      <c r="S640" s="43" t="b">
        <f t="shared" si="202"/>
        <v>1</v>
      </c>
      <c r="T640" s="42" t="b">
        <f t="shared" si="197"/>
        <v>1</v>
      </c>
      <c r="U640" s="42" t="b">
        <f t="shared" si="198"/>
        <v>1</v>
      </c>
    </row>
    <row r="641" spans="1:21" ht="30">
      <c r="A641" s="52"/>
      <c r="B641" s="52"/>
      <c r="C641" s="52"/>
      <c r="D641" s="46"/>
      <c r="E641" s="47" t="s">
        <v>98</v>
      </c>
      <c r="F641" s="48">
        <f t="shared" si="203"/>
        <v>300</v>
      </c>
      <c r="G641" s="48">
        <f>G707</f>
        <v>0</v>
      </c>
      <c r="H641" s="48">
        <f>H707</f>
        <v>300</v>
      </c>
      <c r="I641" s="48">
        <f t="shared" si="185"/>
        <v>300</v>
      </c>
      <c r="J641" s="48">
        <f t="shared" si="186"/>
        <v>0</v>
      </c>
      <c r="K641" s="48">
        <f t="shared" si="187"/>
        <v>300</v>
      </c>
      <c r="L641" s="183" t="b">
        <f t="shared" si="183"/>
        <v>1</v>
      </c>
      <c r="M641" s="183" t="b">
        <f t="shared" si="184"/>
        <v>1</v>
      </c>
      <c r="Q641" s="43" t="b">
        <f t="shared" si="200"/>
        <v>1</v>
      </c>
      <c r="R641" s="43" t="b">
        <f t="shared" si="201"/>
        <v>1</v>
      </c>
      <c r="S641" s="43" t="b">
        <f t="shared" si="202"/>
        <v>1</v>
      </c>
      <c r="T641" s="42" t="b">
        <f t="shared" si="197"/>
        <v>1</v>
      </c>
      <c r="U641" s="42" t="b">
        <f t="shared" si="198"/>
        <v>1</v>
      </c>
    </row>
    <row r="642" spans="1:21" ht="30">
      <c r="A642" s="52"/>
      <c r="B642" s="52"/>
      <c r="C642" s="52"/>
      <c r="D642" s="46"/>
      <c r="E642" s="47" t="s">
        <v>491</v>
      </c>
      <c r="F642" s="48">
        <f>F720</f>
        <v>2800</v>
      </c>
      <c r="G642" s="48">
        <f>G720</f>
        <v>2744</v>
      </c>
      <c r="H642" s="48">
        <f>H720</f>
        <v>56</v>
      </c>
      <c r="I642" s="48">
        <f>F642</f>
        <v>2800</v>
      </c>
      <c r="J642" s="48">
        <f t="shared" si="186"/>
        <v>2744</v>
      </c>
      <c r="K642" s="48">
        <f t="shared" si="187"/>
        <v>56</v>
      </c>
      <c r="L642" s="183" t="b">
        <f t="shared" si="183"/>
        <v>1</v>
      </c>
      <c r="M642" s="183" t="b">
        <f t="shared" si="184"/>
        <v>1</v>
      </c>
      <c r="Q642" s="43" t="b">
        <f t="shared" si="200"/>
        <v>1</v>
      </c>
      <c r="R642" s="43" t="b">
        <f t="shared" si="201"/>
        <v>1</v>
      </c>
      <c r="S642" s="43" t="b">
        <f t="shared" si="202"/>
        <v>1</v>
      </c>
      <c r="T642" s="42" t="b">
        <f t="shared" si="197"/>
        <v>1</v>
      </c>
      <c r="U642" s="42" t="b">
        <f t="shared" si="198"/>
        <v>1</v>
      </c>
    </row>
    <row r="643" spans="1:21" ht="30">
      <c r="A643" s="52"/>
      <c r="B643" s="52"/>
      <c r="C643" s="52"/>
      <c r="D643" s="46"/>
      <c r="E643" s="47" t="s">
        <v>898</v>
      </c>
      <c r="F643" s="48">
        <f>F717</f>
        <v>6235.5</v>
      </c>
      <c r="G643" s="48">
        <f>G717</f>
        <v>6110.7</v>
      </c>
      <c r="H643" s="48">
        <f>H717</f>
        <v>124.8</v>
      </c>
      <c r="I643" s="48">
        <f>F643</f>
        <v>6235.5</v>
      </c>
      <c r="J643" s="48">
        <f t="shared" si="186"/>
        <v>6110.7</v>
      </c>
      <c r="K643" s="48">
        <f t="shared" si="187"/>
        <v>124.8</v>
      </c>
      <c r="L643" s="183" t="b">
        <f t="shared" si="183"/>
        <v>1</v>
      </c>
      <c r="M643" s="183" t="b">
        <f t="shared" si="184"/>
        <v>1</v>
      </c>
      <c r="Q643" s="43" t="b">
        <f t="shared" si="200"/>
        <v>1</v>
      </c>
      <c r="R643" s="43" t="b">
        <f t="shared" si="201"/>
        <v>1</v>
      </c>
      <c r="S643" s="43" t="b">
        <f t="shared" si="202"/>
        <v>1</v>
      </c>
      <c r="T643" s="42" t="b">
        <f t="shared" si="197"/>
        <v>1</v>
      </c>
      <c r="U643" s="42" t="b">
        <f t="shared" si="198"/>
        <v>1</v>
      </c>
    </row>
    <row r="644" spans="1:21" ht="165">
      <c r="A644" s="49" t="s">
        <v>816</v>
      </c>
      <c r="B644" s="49" t="s">
        <v>113</v>
      </c>
      <c r="C644" s="49" t="s">
        <v>697</v>
      </c>
      <c r="D644" s="46" t="s">
        <v>838</v>
      </c>
      <c r="E644" s="50" t="s">
        <v>51</v>
      </c>
      <c r="F644" s="48">
        <f t="shared" si="203"/>
        <v>5154</v>
      </c>
      <c r="G644" s="48">
        <f>G645</f>
        <v>0</v>
      </c>
      <c r="H644" s="48">
        <f>H645</f>
        <v>5154</v>
      </c>
      <c r="I644" s="48">
        <f t="shared" si="185"/>
        <v>5154</v>
      </c>
      <c r="J644" s="48">
        <f t="shared" si="186"/>
        <v>0</v>
      </c>
      <c r="K644" s="48">
        <f t="shared" si="187"/>
        <v>5154</v>
      </c>
      <c r="L644" s="183" t="b">
        <f t="shared" si="183"/>
        <v>1</v>
      </c>
      <c r="M644" s="183" t="b">
        <f t="shared" si="184"/>
        <v>1</v>
      </c>
      <c r="T644" s="42" t="b">
        <f t="shared" si="197"/>
        <v>1</v>
      </c>
      <c r="U644" s="42" t="b">
        <f t="shared" si="198"/>
        <v>1</v>
      </c>
    </row>
    <row r="645" spans="1:21" ht="60">
      <c r="A645" s="52"/>
      <c r="B645" s="52"/>
      <c r="C645" s="52"/>
      <c r="D645" s="46" t="s">
        <v>39</v>
      </c>
      <c r="E645" s="50" t="s">
        <v>51</v>
      </c>
      <c r="F645" s="48">
        <f t="shared" si="203"/>
        <v>5154</v>
      </c>
      <c r="G645" s="48">
        <f>G646</f>
        <v>0</v>
      </c>
      <c r="H645" s="48">
        <f>H646</f>
        <v>5154</v>
      </c>
      <c r="I645" s="48">
        <f t="shared" si="185"/>
        <v>5154</v>
      </c>
      <c r="J645" s="48">
        <f t="shared" si="186"/>
        <v>0</v>
      </c>
      <c r="K645" s="48">
        <f t="shared" si="187"/>
        <v>5154</v>
      </c>
      <c r="L645" s="183" t="b">
        <f t="shared" si="183"/>
        <v>1</v>
      </c>
      <c r="M645" s="183" t="b">
        <f t="shared" si="184"/>
        <v>1</v>
      </c>
      <c r="T645" s="42" t="b">
        <f t="shared" si="197"/>
        <v>1</v>
      </c>
      <c r="U645" s="42" t="b">
        <f t="shared" si="198"/>
        <v>1</v>
      </c>
    </row>
    <row r="646" spans="1:21" ht="30">
      <c r="A646" s="52"/>
      <c r="B646" s="52"/>
      <c r="C646" s="52"/>
      <c r="D646" s="46"/>
      <c r="E646" s="47" t="s">
        <v>103</v>
      </c>
      <c r="F646" s="48">
        <f t="shared" si="203"/>
        <v>5154</v>
      </c>
      <c r="G646" s="48">
        <f>G649+G652</f>
        <v>0</v>
      </c>
      <c r="H646" s="48">
        <f>H649+H652+H655</f>
        <v>5154</v>
      </c>
      <c r="I646" s="48">
        <f t="shared" si="185"/>
        <v>5154</v>
      </c>
      <c r="J646" s="48">
        <f t="shared" si="186"/>
        <v>0</v>
      </c>
      <c r="K646" s="48">
        <f t="shared" si="187"/>
        <v>5154</v>
      </c>
      <c r="L646" s="183" t="b">
        <f t="shared" si="183"/>
        <v>1</v>
      </c>
      <c r="M646" s="183" t="b">
        <f t="shared" si="184"/>
        <v>1</v>
      </c>
      <c r="T646" s="42" t="b">
        <f t="shared" si="197"/>
        <v>1</v>
      </c>
      <c r="U646" s="42" t="b">
        <f t="shared" si="198"/>
        <v>1</v>
      </c>
    </row>
    <row r="647" spans="1:21" ht="120">
      <c r="A647" s="49" t="s">
        <v>125</v>
      </c>
      <c r="B647" s="49" t="s">
        <v>937</v>
      </c>
      <c r="C647" s="49" t="s">
        <v>495</v>
      </c>
      <c r="D647" s="46" t="s">
        <v>838</v>
      </c>
      <c r="E647" s="50" t="s">
        <v>51</v>
      </c>
      <c r="F647" s="48">
        <f t="shared" si="203"/>
        <v>3854</v>
      </c>
      <c r="G647" s="48">
        <f>G648</f>
        <v>0</v>
      </c>
      <c r="H647" s="48">
        <f>H648</f>
        <v>3854</v>
      </c>
      <c r="I647" s="48">
        <f t="shared" si="185"/>
        <v>3854</v>
      </c>
      <c r="J647" s="48">
        <f t="shared" si="186"/>
        <v>0</v>
      </c>
      <c r="K647" s="48">
        <f t="shared" si="187"/>
        <v>3854</v>
      </c>
      <c r="L647" s="183" t="b">
        <f t="shared" si="183"/>
        <v>1</v>
      </c>
      <c r="M647" s="183" t="b">
        <f t="shared" si="184"/>
        <v>1</v>
      </c>
      <c r="T647" s="42" t="b">
        <f t="shared" si="197"/>
        <v>1</v>
      </c>
      <c r="U647" s="42" t="b">
        <f t="shared" si="198"/>
        <v>1</v>
      </c>
    </row>
    <row r="648" spans="1:21" ht="60">
      <c r="A648" s="52"/>
      <c r="B648" s="52"/>
      <c r="C648" s="52"/>
      <c r="D648" s="46" t="s">
        <v>39</v>
      </c>
      <c r="E648" s="50" t="s">
        <v>51</v>
      </c>
      <c r="F648" s="48">
        <f>G648+H648</f>
        <v>3854</v>
      </c>
      <c r="G648" s="48">
        <f>G649</f>
        <v>0</v>
      </c>
      <c r="H648" s="48">
        <f>H649</f>
        <v>3854</v>
      </c>
      <c r="I648" s="48">
        <f t="shared" si="185"/>
        <v>3854</v>
      </c>
      <c r="J648" s="48">
        <f t="shared" si="186"/>
        <v>0</v>
      </c>
      <c r="K648" s="48">
        <f t="shared" si="187"/>
        <v>3854</v>
      </c>
      <c r="L648" s="183" t="b">
        <f t="shared" si="183"/>
        <v>1</v>
      </c>
      <c r="M648" s="183" t="b">
        <f t="shared" si="184"/>
        <v>1</v>
      </c>
      <c r="T648" s="42" t="b">
        <f t="shared" si="197"/>
        <v>1</v>
      </c>
      <c r="U648" s="42" t="b">
        <f t="shared" si="198"/>
        <v>1</v>
      </c>
    </row>
    <row r="649" spans="1:21" ht="30">
      <c r="A649" s="58"/>
      <c r="B649" s="52"/>
      <c r="C649" s="58"/>
      <c r="D649" s="46"/>
      <c r="E649" s="47" t="s">
        <v>103</v>
      </c>
      <c r="F649" s="48">
        <f t="shared" si="203"/>
        <v>3854</v>
      </c>
      <c r="G649" s="48">
        <v>0</v>
      </c>
      <c r="H649" s="48">
        <v>3854</v>
      </c>
      <c r="I649" s="48">
        <f t="shared" si="185"/>
        <v>3854</v>
      </c>
      <c r="J649" s="48">
        <f t="shared" si="186"/>
        <v>0</v>
      </c>
      <c r="K649" s="48">
        <f t="shared" si="187"/>
        <v>3854</v>
      </c>
      <c r="L649" s="183" t="b">
        <f t="shared" si="183"/>
        <v>1</v>
      </c>
      <c r="M649" s="183" t="b">
        <f t="shared" si="184"/>
        <v>1</v>
      </c>
      <c r="T649" s="42" t="b">
        <f t="shared" si="197"/>
        <v>1</v>
      </c>
      <c r="U649" s="42" t="b">
        <f t="shared" si="198"/>
        <v>1</v>
      </c>
    </row>
    <row r="650" spans="1:21" ht="105">
      <c r="A650" s="56" t="s">
        <v>126</v>
      </c>
      <c r="B650" s="49" t="s">
        <v>127</v>
      </c>
      <c r="C650" s="65" t="s">
        <v>131</v>
      </c>
      <c r="D650" s="46" t="s">
        <v>838</v>
      </c>
      <c r="E650" s="50" t="s">
        <v>51</v>
      </c>
      <c r="F650" s="48">
        <f t="shared" si="203"/>
        <v>800</v>
      </c>
      <c r="G650" s="48">
        <f>G651</f>
        <v>0</v>
      </c>
      <c r="H650" s="48">
        <f>H651</f>
        <v>800</v>
      </c>
      <c r="I650" s="48">
        <f t="shared" si="185"/>
        <v>800</v>
      </c>
      <c r="J650" s="48">
        <f t="shared" si="186"/>
        <v>0</v>
      </c>
      <c r="K650" s="48">
        <f t="shared" si="187"/>
        <v>800</v>
      </c>
      <c r="L650" s="183" t="b">
        <f t="shared" si="183"/>
        <v>1</v>
      </c>
      <c r="M650" s="183" t="b">
        <f t="shared" si="184"/>
        <v>1</v>
      </c>
      <c r="T650" s="42" t="b">
        <f t="shared" si="197"/>
        <v>1</v>
      </c>
      <c r="U650" s="42" t="b">
        <f t="shared" si="198"/>
        <v>1</v>
      </c>
    </row>
    <row r="651" spans="1:21" ht="60">
      <c r="A651" s="56"/>
      <c r="B651" s="52"/>
      <c r="C651" s="65"/>
      <c r="D651" s="46" t="s">
        <v>39</v>
      </c>
      <c r="E651" s="50" t="s">
        <v>51</v>
      </c>
      <c r="F651" s="48">
        <f>G651+H651</f>
        <v>800</v>
      </c>
      <c r="G651" s="48">
        <f>G652</f>
        <v>0</v>
      </c>
      <c r="H651" s="48">
        <f>H652</f>
        <v>800</v>
      </c>
      <c r="I651" s="48">
        <f t="shared" si="185"/>
        <v>800</v>
      </c>
      <c r="J651" s="48">
        <f t="shared" si="186"/>
        <v>0</v>
      </c>
      <c r="K651" s="48">
        <f t="shared" si="187"/>
        <v>800</v>
      </c>
      <c r="L651" s="183" t="b">
        <f t="shared" si="183"/>
        <v>1</v>
      </c>
      <c r="M651" s="183" t="b">
        <f t="shared" si="184"/>
        <v>1</v>
      </c>
      <c r="T651" s="42" t="b">
        <f t="shared" si="197"/>
        <v>1</v>
      </c>
      <c r="U651" s="42" t="b">
        <f t="shared" si="198"/>
        <v>1</v>
      </c>
    </row>
    <row r="652" spans="1:21" ht="30">
      <c r="A652" s="68"/>
      <c r="B652" s="58"/>
      <c r="C652" s="66"/>
      <c r="D652" s="46"/>
      <c r="E652" s="47" t="s">
        <v>103</v>
      </c>
      <c r="F652" s="48">
        <f t="shared" si="203"/>
        <v>800</v>
      </c>
      <c r="G652" s="48">
        <v>0</v>
      </c>
      <c r="H652" s="48">
        <v>800</v>
      </c>
      <c r="I652" s="48">
        <f t="shared" si="185"/>
        <v>800</v>
      </c>
      <c r="J652" s="48">
        <f t="shared" si="186"/>
        <v>0</v>
      </c>
      <c r="K652" s="48">
        <f t="shared" si="187"/>
        <v>800</v>
      </c>
      <c r="L652" s="183" t="b">
        <f t="shared" si="183"/>
        <v>1</v>
      </c>
      <c r="M652" s="183" t="b">
        <f t="shared" si="184"/>
        <v>1</v>
      </c>
      <c r="T652" s="42" t="b">
        <f t="shared" si="197"/>
        <v>1</v>
      </c>
      <c r="U652" s="42" t="b">
        <f t="shared" si="198"/>
        <v>1</v>
      </c>
    </row>
    <row r="653" spans="1:21" ht="105">
      <c r="A653" s="56" t="s">
        <v>128</v>
      </c>
      <c r="B653" s="52" t="s">
        <v>129</v>
      </c>
      <c r="C653" s="65" t="s">
        <v>733</v>
      </c>
      <c r="D653" s="46" t="s">
        <v>838</v>
      </c>
      <c r="E653" s="50" t="s">
        <v>51</v>
      </c>
      <c r="F653" s="48">
        <f>G653+H653</f>
        <v>500</v>
      </c>
      <c r="G653" s="48">
        <f>G654</f>
        <v>0</v>
      </c>
      <c r="H653" s="48">
        <f>H654</f>
        <v>500</v>
      </c>
      <c r="I653" s="48">
        <f t="shared" si="185"/>
        <v>500</v>
      </c>
      <c r="J653" s="48">
        <f t="shared" si="186"/>
        <v>0</v>
      </c>
      <c r="K653" s="48">
        <f t="shared" si="187"/>
        <v>500</v>
      </c>
      <c r="L653" s="183" t="b">
        <f t="shared" si="183"/>
        <v>1</v>
      </c>
      <c r="M653" s="183" t="b">
        <f t="shared" si="184"/>
        <v>1</v>
      </c>
      <c r="T653" s="42" t="b">
        <f t="shared" si="197"/>
        <v>1</v>
      </c>
      <c r="U653" s="42" t="b">
        <f t="shared" si="198"/>
        <v>1</v>
      </c>
    </row>
    <row r="654" spans="1:21" ht="60">
      <c r="A654" s="56"/>
      <c r="B654" s="52"/>
      <c r="C654" s="65"/>
      <c r="D654" s="46" t="s">
        <v>39</v>
      </c>
      <c r="E654" s="50" t="s">
        <v>51</v>
      </c>
      <c r="F654" s="48">
        <f>G654+H654</f>
        <v>500</v>
      </c>
      <c r="G654" s="48">
        <f>G655</f>
        <v>0</v>
      </c>
      <c r="H654" s="48">
        <f>H655</f>
        <v>500</v>
      </c>
      <c r="I654" s="48">
        <f t="shared" si="185"/>
        <v>500</v>
      </c>
      <c r="J654" s="48">
        <f t="shared" si="186"/>
        <v>0</v>
      </c>
      <c r="K654" s="48">
        <f t="shared" si="187"/>
        <v>500</v>
      </c>
      <c r="L654" s="183" t="b">
        <f aca="true" t="shared" si="205" ref="L654:L717">G654+H654=F654</f>
        <v>1</v>
      </c>
      <c r="M654" s="183" t="b">
        <f aca="true" t="shared" si="206" ref="M654:M717">J654+K654=I654</f>
        <v>1</v>
      </c>
      <c r="T654" s="42" t="b">
        <f t="shared" si="197"/>
        <v>1</v>
      </c>
      <c r="U654" s="42" t="b">
        <f t="shared" si="198"/>
        <v>1</v>
      </c>
    </row>
    <row r="655" spans="1:21" ht="30">
      <c r="A655" s="56"/>
      <c r="B655" s="52"/>
      <c r="C655" s="65"/>
      <c r="D655" s="46"/>
      <c r="E655" s="47" t="s">
        <v>103</v>
      </c>
      <c r="F655" s="48">
        <f>G655+H655</f>
        <v>500</v>
      </c>
      <c r="G655" s="48">
        <v>0</v>
      </c>
      <c r="H655" s="48">
        <v>500</v>
      </c>
      <c r="I655" s="48">
        <f t="shared" si="185"/>
        <v>500</v>
      </c>
      <c r="J655" s="48">
        <f t="shared" si="186"/>
        <v>0</v>
      </c>
      <c r="K655" s="48">
        <f t="shared" si="187"/>
        <v>500</v>
      </c>
      <c r="L655" s="183" t="b">
        <f t="shared" si="205"/>
        <v>1</v>
      </c>
      <c r="M655" s="183" t="b">
        <f t="shared" si="206"/>
        <v>1</v>
      </c>
      <c r="T655" s="42" t="b">
        <f t="shared" si="197"/>
        <v>1</v>
      </c>
      <c r="U655" s="42" t="b">
        <f t="shared" si="198"/>
        <v>1</v>
      </c>
    </row>
    <row r="656" spans="1:21" ht="195">
      <c r="A656" s="49" t="s">
        <v>132</v>
      </c>
      <c r="B656" s="49" t="s">
        <v>138</v>
      </c>
      <c r="C656" s="49" t="s">
        <v>656</v>
      </c>
      <c r="D656" s="46" t="s">
        <v>838</v>
      </c>
      <c r="E656" s="50" t="s">
        <v>51</v>
      </c>
      <c r="F656" s="48">
        <f t="shared" si="203"/>
        <v>6750</v>
      </c>
      <c r="G656" s="48">
        <f>G657</f>
        <v>0</v>
      </c>
      <c r="H656" s="48">
        <f>H657</f>
        <v>6750</v>
      </c>
      <c r="I656" s="48">
        <f t="shared" si="185"/>
        <v>6750</v>
      </c>
      <c r="J656" s="48">
        <f t="shared" si="186"/>
        <v>0</v>
      </c>
      <c r="K656" s="48">
        <f t="shared" si="187"/>
        <v>6750</v>
      </c>
      <c r="L656" s="183" t="b">
        <f t="shared" si="205"/>
        <v>1</v>
      </c>
      <c r="M656" s="183" t="b">
        <f t="shared" si="206"/>
        <v>1</v>
      </c>
      <c r="T656" s="42" t="b">
        <f t="shared" si="197"/>
        <v>1</v>
      </c>
      <c r="U656" s="42" t="b">
        <f t="shared" si="198"/>
        <v>1</v>
      </c>
    </row>
    <row r="657" spans="1:21" ht="60">
      <c r="A657" s="52"/>
      <c r="B657" s="52"/>
      <c r="C657" s="52"/>
      <c r="D657" s="46" t="s">
        <v>39</v>
      </c>
      <c r="E657" s="50" t="s">
        <v>51</v>
      </c>
      <c r="F657" s="48">
        <f t="shared" si="203"/>
        <v>6750</v>
      </c>
      <c r="G657" s="48">
        <f>G658+G659</f>
        <v>0</v>
      </c>
      <c r="H657" s="48">
        <f>H658+H659</f>
        <v>6750</v>
      </c>
      <c r="I657" s="48">
        <f t="shared" si="185"/>
        <v>6750</v>
      </c>
      <c r="J657" s="48">
        <f t="shared" si="186"/>
        <v>0</v>
      </c>
      <c r="K657" s="48">
        <f t="shared" si="187"/>
        <v>6750</v>
      </c>
      <c r="L657" s="183" t="b">
        <f t="shared" si="205"/>
        <v>1</v>
      </c>
      <c r="M657" s="183" t="b">
        <f t="shared" si="206"/>
        <v>1</v>
      </c>
      <c r="N657" s="43" t="b">
        <f aca="true" t="shared" si="207" ref="N657:S657">F658+F659=F657</f>
        <v>1</v>
      </c>
      <c r="O657" s="43" t="b">
        <f t="shared" si="207"/>
        <v>1</v>
      </c>
      <c r="P657" s="43" t="b">
        <f t="shared" si="207"/>
        <v>1</v>
      </c>
      <c r="Q657" s="43" t="b">
        <f t="shared" si="207"/>
        <v>1</v>
      </c>
      <c r="R657" s="43" t="b">
        <f t="shared" si="207"/>
        <v>1</v>
      </c>
      <c r="S657" s="43" t="b">
        <f t="shared" si="207"/>
        <v>1</v>
      </c>
      <c r="T657" s="42" t="b">
        <f t="shared" si="197"/>
        <v>1</v>
      </c>
      <c r="U657" s="42" t="b">
        <f t="shared" si="198"/>
        <v>1</v>
      </c>
    </row>
    <row r="658" spans="1:21" ht="30">
      <c r="A658" s="52"/>
      <c r="B658" s="52"/>
      <c r="C658" s="52"/>
      <c r="D658" s="46"/>
      <c r="E658" s="47" t="s">
        <v>102</v>
      </c>
      <c r="F658" s="48">
        <f>F669</f>
        <v>1200</v>
      </c>
      <c r="G658" s="48">
        <f>G669</f>
        <v>0</v>
      </c>
      <c r="H658" s="48">
        <f>H669</f>
        <v>1200</v>
      </c>
      <c r="I658" s="48">
        <f t="shared" si="185"/>
        <v>1200</v>
      </c>
      <c r="J658" s="48">
        <f t="shared" si="186"/>
        <v>0</v>
      </c>
      <c r="K658" s="48">
        <f t="shared" si="187"/>
        <v>1200</v>
      </c>
      <c r="L658" s="183" t="b">
        <f t="shared" si="205"/>
        <v>1</v>
      </c>
      <c r="M658" s="183" t="b">
        <f t="shared" si="206"/>
        <v>1</v>
      </c>
      <c r="T658" s="42" t="b">
        <f t="shared" si="197"/>
        <v>1</v>
      </c>
      <c r="U658" s="42" t="b">
        <f t="shared" si="198"/>
        <v>1</v>
      </c>
    </row>
    <row r="659" spans="1:21" ht="30">
      <c r="A659" s="52"/>
      <c r="B659" s="52"/>
      <c r="C659" s="52"/>
      <c r="D659" s="46"/>
      <c r="E659" s="47" t="s">
        <v>101</v>
      </c>
      <c r="F659" s="48">
        <f aca="true" t="shared" si="208" ref="F659:K659">F662+F665+F672+F668</f>
        <v>5550</v>
      </c>
      <c r="G659" s="48">
        <f t="shared" si="208"/>
        <v>0</v>
      </c>
      <c r="H659" s="48">
        <f t="shared" si="208"/>
        <v>5550</v>
      </c>
      <c r="I659" s="48">
        <f t="shared" si="208"/>
        <v>5550</v>
      </c>
      <c r="J659" s="48">
        <f t="shared" si="208"/>
        <v>0</v>
      </c>
      <c r="K659" s="48">
        <f t="shared" si="208"/>
        <v>5550</v>
      </c>
      <c r="L659" s="183" t="b">
        <f t="shared" si="205"/>
        <v>1</v>
      </c>
      <c r="M659" s="183" t="b">
        <f t="shared" si="206"/>
        <v>1</v>
      </c>
      <c r="T659" s="42" t="b">
        <f t="shared" si="197"/>
        <v>1</v>
      </c>
      <c r="U659" s="42" t="b">
        <f t="shared" si="198"/>
        <v>1</v>
      </c>
    </row>
    <row r="660" spans="1:21" ht="105">
      <c r="A660" s="49" t="s">
        <v>115</v>
      </c>
      <c r="B660" s="49" t="s">
        <v>116</v>
      </c>
      <c r="C660" s="49" t="s">
        <v>905</v>
      </c>
      <c r="D660" s="46" t="s">
        <v>838</v>
      </c>
      <c r="E660" s="50" t="s">
        <v>51</v>
      </c>
      <c r="F660" s="48">
        <f t="shared" si="203"/>
        <v>3100</v>
      </c>
      <c r="G660" s="48">
        <f>G662</f>
        <v>0</v>
      </c>
      <c r="H660" s="48">
        <f>H662</f>
        <v>3100</v>
      </c>
      <c r="I660" s="48">
        <f t="shared" si="185"/>
        <v>3100</v>
      </c>
      <c r="J660" s="48">
        <f t="shared" si="186"/>
        <v>0</v>
      </c>
      <c r="K660" s="48">
        <f t="shared" si="187"/>
        <v>3100</v>
      </c>
      <c r="L660" s="183" t="b">
        <f t="shared" si="205"/>
        <v>1</v>
      </c>
      <c r="M660" s="183" t="b">
        <f t="shared" si="206"/>
        <v>1</v>
      </c>
      <c r="T660" s="42" t="b">
        <f t="shared" si="197"/>
        <v>1</v>
      </c>
      <c r="U660" s="42" t="b">
        <f t="shared" si="198"/>
        <v>1</v>
      </c>
    </row>
    <row r="661" spans="1:21" ht="60">
      <c r="A661" s="52"/>
      <c r="B661" s="52"/>
      <c r="C661" s="52"/>
      <c r="D661" s="46" t="s">
        <v>39</v>
      </c>
      <c r="E661" s="50" t="s">
        <v>51</v>
      </c>
      <c r="F661" s="48">
        <f>G661+H661</f>
        <v>3100</v>
      </c>
      <c r="G661" s="48">
        <f>G662</f>
        <v>0</v>
      </c>
      <c r="H661" s="48">
        <f>H662</f>
        <v>3100</v>
      </c>
      <c r="I661" s="48">
        <f t="shared" si="185"/>
        <v>3100</v>
      </c>
      <c r="J661" s="48">
        <f t="shared" si="186"/>
        <v>0</v>
      </c>
      <c r="K661" s="48">
        <f t="shared" si="187"/>
        <v>3100</v>
      </c>
      <c r="L661" s="183" t="b">
        <f t="shared" si="205"/>
        <v>1</v>
      </c>
      <c r="M661" s="183" t="b">
        <f t="shared" si="206"/>
        <v>1</v>
      </c>
      <c r="T661" s="42" t="b">
        <f t="shared" si="197"/>
        <v>1</v>
      </c>
      <c r="U661" s="42" t="b">
        <f t="shared" si="198"/>
        <v>1</v>
      </c>
    </row>
    <row r="662" spans="1:21" ht="30">
      <c r="A662" s="58"/>
      <c r="B662" s="58"/>
      <c r="C662" s="58"/>
      <c r="D662" s="46"/>
      <c r="E662" s="47" t="s">
        <v>101</v>
      </c>
      <c r="F662" s="48">
        <f t="shared" si="203"/>
        <v>3100</v>
      </c>
      <c r="G662" s="48">
        <v>0</v>
      </c>
      <c r="H662" s="48">
        <v>3100</v>
      </c>
      <c r="I662" s="48">
        <f t="shared" si="185"/>
        <v>3100</v>
      </c>
      <c r="J662" s="48">
        <f t="shared" si="186"/>
        <v>0</v>
      </c>
      <c r="K662" s="48">
        <f t="shared" si="187"/>
        <v>3100</v>
      </c>
      <c r="L662" s="183" t="b">
        <f t="shared" si="205"/>
        <v>1</v>
      </c>
      <c r="M662" s="183" t="b">
        <f t="shared" si="206"/>
        <v>1</v>
      </c>
      <c r="T662" s="42" t="b">
        <f t="shared" si="197"/>
        <v>1</v>
      </c>
      <c r="U662" s="42" t="b">
        <f t="shared" si="198"/>
        <v>1</v>
      </c>
    </row>
    <row r="663" spans="1:21" ht="135">
      <c r="A663" s="49" t="s">
        <v>117</v>
      </c>
      <c r="B663" s="49" t="s">
        <v>118</v>
      </c>
      <c r="C663" s="49" t="s">
        <v>734</v>
      </c>
      <c r="D663" s="46"/>
      <c r="E663" s="50" t="s">
        <v>51</v>
      </c>
      <c r="F663" s="48">
        <f t="shared" si="203"/>
        <v>1000</v>
      </c>
      <c r="G663" s="48">
        <f>G664</f>
        <v>0</v>
      </c>
      <c r="H663" s="48">
        <f>H664</f>
        <v>1000</v>
      </c>
      <c r="I663" s="48">
        <f aca="true" t="shared" si="209" ref="I663:I729">F663</f>
        <v>1000</v>
      </c>
      <c r="J663" s="48">
        <f aca="true" t="shared" si="210" ref="J663:J729">G663</f>
        <v>0</v>
      </c>
      <c r="K663" s="48">
        <f aca="true" t="shared" si="211" ref="K663:K729">H663</f>
        <v>1000</v>
      </c>
      <c r="L663" s="183" t="b">
        <f t="shared" si="205"/>
        <v>1</v>
      </c>
      <c r="M663" s="183" t="b">
        <f t="shared" si="206"/>
        <v>1</v>
      </c>
      <c r="T663" s="42" t="b">
        <f t="shared" si="197"/>
        <v>1</v>
      </c>
      <c r="U663" s="42" t="b">
        <f t="shared" si="198"/>
        <v>1</v>
      </c>
    </row>
    <row r="664" spans="1:21" ht="60">
      <c r="A664" s="52"/>
      <c r="B664" s="52"/>
      <c r="C664" s="52"/>
      <c r="D664" s="46" t="s">
        <v>39</v>
      </c>
      <c r="E664" s="50" t="s">
        <v>51</v>
      </c>
      <c r="F664" s="48">
        <f>G664+H664</f>
        <v>1000</v>
      </c>
      <c r="G664" s="48">
        <f>G665</f>
        <v>0</v>
      </c>
      <c r="H664" s="48">
        <f>H665</f>
        <v>1000</v>
      </c>
      <c r="I664" s="48">
        <f t="shared" si="209"/>
        <v>1000</v>
      </c>
      <c r="J664" s="48">
        <f t="shared" si="210"/>
        <v>0</v>
      </c>
      <c r="K664" s="48">
        <f t="shared" si="211"/>
        <v>1000</v>
      </c>
      <c r="L664" s="183" t="b">
        <f t="shared" si="205"/>
        <v>1</v>
      </c>
      <c r="M664" s="183" t="b">
        <f t="shared" si="206"/>
        <v>1</v>
      </c>
      <c r="T664" s="42" t="b">
        <f t="shared" si="197"/>
        <v>1</v>
      </c>
      <c r="U664" s="42" t="b">
        <f t="shared" si="198"/>
        <v>1</v>
      </c>
    </row>
    <row r="665" spans="1:21" ht="30">
      <c r="A665" s="58"/>
      <c r="B665" s="58"/>
      <c r="C665" s="58"/>
      <c r="D665" s="46"/>
      <c r="E665" s="47" t="s">
        <v>101</v>
      </c>
      <c r="F665" s="48">
        <f t="shared" si="203"/>
        <v>1000</v>
      </c>
      <c r="G665" s="48">
        <v>0</v>
      </c>
      <c r="H665" s="48">
        <v>1000</v>
      </c>
      <c r="I665" s="48">
        <f t="shared" si="209"/>
        <v>1000</v>
      </c>
      <c r="J665" s="48">
        <f t="shared" si="210"/>
        <v>0</v>
      </c>
      <c r="K665" s="48">
        <f t="shared" si="211"/>
        <v>1000</v>
      </c>
      <c r="L665" s="183" t="b">
        <f t="shared" si="205"/>
        <v>1</v>
      </c>
      <c r="M665" s="183" t="b">
        <f t="shared" si="206"/>
        <v>1</v>
      </c>
      <c r="T665" s="42" t="b">
        <f t="shared" si="197"/>
        <v>1</v>
      </c>
      <c r="U665" s="42" t="b">
        <f t="shared" si="198"/>
        <v>1</v>
      </c>
    </row>
    <row r="666" spans="1:21" ht="75">
      <c r="A666" s="49" t="s">
        <v>662</v>
      </c>
      <c r="B666" s="49" t="s">
        <v>663</v>
      </c>
      <c r="C666" s="49" t="s">
        <v>494</v>
      </c>
      <c r="D666" s="46" t="s">
        <v>838</v>
      </c>
      <c r="E666" s="50" t="s">
        <v>51</v>
      </c>
      <c r="F666" s="48">
        <f t="shared" si="203"/>
        <v>1700</v>
      </c>
      <c r="G666" s="48">
        <f>G667</f>
        <v>0</v>
      </c>
      <c r="H666" s="48">
        <f>H667</f>
        <v>1700</v>
      </c>
      <c r="I666" s="48">
        <f t="shared" si="209"/>
        <v>1700</v>
      </c>
      <c r="J666" s="48">
        <f t="shared" si="210"/>
        <v>0</v>
      </c>
      <c r="K666" s="48">
        <f t="shared" si="211"/>
        <v>1700</v>
      </c>
      <c r="L666" s="183" t="b">
        <f t="shared" si="205"/>
        <v>1</v>
      </c>
      <c r="M666" s="183" t="b">
        <f t="shared" si="206"/>
        <v>1</v>
      </c>
      <c r="T666" s="42" t="b">
        <f t="shared" si="197"/>
        <v>1</v>
      </c>
      <c r="U666" s="42" t="b">
        <f t="shared" si="198"/>
        <v>1</v>
      </c>
    </row>
    <row r="667" spans="1:21" ht="60">
      <c r="A667" s="52"/>
      <c r="B667" s="64"/>
      <c r="C667" s="52"/>
      <c r="D667" s="46" t="s">
        <v>39</v>
      </c>
      <c r="E667" s="50" t="s">
        <v>51</v>
      </c>
      <c r="F667" s="48">
        <f aca="true" t="shared" si="212" ref="F667:K667">SUM(F668:F669)</f>
        <v>1700</v>
      </c>
      <c r="G667" s="48">
        <f t="shared" si="212"/>
        <v>0</v>
      </c>
      <c r="H667" s="48">
        <f t="shared" si="212"/>
        <v>1700</v>
      </c>
      <c r="I667" s="48">
        <f t="shared" si="212"/>
        <v>1700</v>
      </c>
      <c r="J667" s="48">
        <f t="shared" si="212"/>
        <v>0</v>
      </c>
      <c r="K667" s="48">
        <f t="shared" si="212"/>
        <v>1700</v>
      </c>
      <c r="L667" s="183" t="b">
        <f t="shared" si="205"/>
        <v>1</v>
      </c>
      <c r="M667" s="183" t="b">
        <f t="shared" si="206"/>
        <v>1</v>
      </c>
      <c r="T667" s="42" t="b">
        <f t="shared" si="197"/>
        <v>1</v>
      </c>
      <c r="U667" s="42" t="b">
        <f t="shared" si="198"/>
        <v>1</v>
      </c>
    </row>
    <row r="668" spans="1:21" ht="30">
      <c r="A668" s="52"/>
      <c r="B668" s="64"/>
      <c r="C668" s="52"/>
      <c r="D668" s="46"/>
      <c r="E668" s="47" t="s">
        <v>101</v>
      </c>
      <c r="F668" s="48">
        <f t="shared" si="203"/>
        <v>500</v>
      </c>
      <c r="G668" s="48">
        <v>0</v>
      </c>
      <c r="H668" s="48">
        <v>500</v>
      </c>
      <c r="I668" s="48">
        <f>F668</f>
        <v>500</v>
      </c>
      <c r="J668" s="48">
        <f>G668</f>
        <v>0</v>
      </c>
      <c r="K668" s="48">
        <f>H668</f>
        <v>500</v>
      </c>
      <c r="L668" s="183" t="b">
        <f t="shared" si="205"/>
        <v>1</v>
      </c>
      <c r="M668" s="183" t="b">
        <f t="shared" si="206"/>
        <v>1</v>
      </c>
      <c r="T668" s="42" t="b">
        <f t="shared" si="197"/>
        <v>1</v>
      </c>
      <c r="U668" s="42" t="b">
        <f t="shared" si="198"/>
        <v>1</v>
      </c>
    </row>
    <row r="669" spans="1:21" ht="30">
      <c r="A669" s="52"/>
      <c r="B669" s="64"/>
      <c r="C669" s="58"/>
      <c r="D669" s="46"/>
      <c r="E669" s="47" t="s">
        <v>102</v>
      </c>
      <c r="F669" s="48">
        <f t="shared" si="203"/>
        <v>1200</v>
      </c>
      <c r="G669" s="48">
        <v>0</v>
      </c>
      <c r="H669" s="48">
        <v>1200</v>
      </c>
      <c r="I669" s="48">
        <f t="shared" si="209"/>
        <v>1200</v>
      </c>
      <c r="J669" s="48">
        <f t="shared" si="210"/>
        <v>0</v>
      </c>
      <c r="K669" s="48">
        <f t="shared" si="211"/>
        <v>1200</v>
      </c>
      <c r="L669" s="183" t="b">
        <f t="shared" si="205"/>
        <v>1</v>
      </c>
      <c r="M669" s="183" t="b">
        <f t="shared" si="206"/>
        <v>1</v>
      </c>
      <c r="T669" s="42" t="b">
        <f t="shared" si="197"/>
        <v>1</v>
      </c>
      <c r="U669" s="42" t="b">
        <f t="shared" si="198"/>
        <v>1</v>
      </c>
    </row>
    <row r="670" spans="1:21" ht="120">
      <c r="A670" s="49" t="s">
        <v>664</v>
      </c>
      <c r="B670" s="49" t="s">
        <v>665</v>
      </c>
      <c r="C670" s="49" t="s">
        <v>698</v>
      </c>
      <c r="D670" s="46" t="s">
        <v>838</v>
      </c>
      <c r="E670" s="50" t="s">
        <v>51</v>
      </c>
      <c r="F670" s="48">
        <f t="shared" si="203"/>
        <v>950</v>
      </c>
      <c r="G670" s="48">
        <f>G671</f>
        <v>0</v>
      </c>
      <c r="H670" s="48">
        <f>H671</f>
        <v>950</v>
      </c>
      <c r="I670" s="48">
        <f t="shared" si="209"/>
        <v>950</v>
      </c>
      <c r="J670" s="48">
        <f t="shared" si="210"/>
        <v>0</v>
      </c>
      <c r="K670" s="48">
        <f t="shared" si="211"/>
        <v>950</v>
      </c>
      <c r="L670" s="183" t="b">
        <f t="shared" si="205"/>
        <v>1</v>
      </c>
      <c r="M670" s="183" t="b">
        <f t="shared" si="206"/>
        <v>1</v>
      </c>
      <c r="T670" s="42" t="b">
        <f t="shared" si="197"/>
        <v>1</v>
      </c>
      <c r="U670" s="42" t="b">
        <f t="shared" si="198"/>
        <v>1</v>
      </c>
    </row>
    <row r="671" spans="1:21" ht="60">
      <c r="A671" s="52"/>
      <c r="B671" s="52"/>
      <c r="C671" s="52"/>
      <c r="D671" s="46" t="s">
        <v>39</v>
      </c>
      <c r="E671" s="50" t="s">
        <v>51</v>
      </c>
      <c r="F671" s="48">
        <f>F672</f>
        <v>950</v>
      </c>
      <c r="G671" s="48">
        <f>G672</f>
        <v>0</v>
      </c>
      <c r="H671" s="48">
        <f>H672</f>
        <v>950</v>
      </c>
      <c r="I671" s="48">
        <f t="shared" si="209"/>
        <v>950</v>
      </c>
      <c r="J671" s="48">
        <f t="shared" si="210"/>
        <v>0</v>
      </c>
      <c r="K671" s="48">
        <f t="shared" si="211"/>
        <v>950</v>
      </c>
      <c r="L671" s="183" t="b">
        <f t="shared" si="205"/>
        <v>1</v>
      </c>
      <c r="M671" s="183" t="b">
        <f t="shared" si="206"/>
        <v>1</v>
      </c>
      <c r="T671" s="42" t="b">
        <f t="shared" si="197"/>
        <v>1</v>
      </c>
      <c r="U671" s="42" t="b">
        <f t="shared" si="198"/>
        <v>1</v>
      </c>
    </row>
    <row r="672" spans="1:21" ht="30">
      <c r="A672" s="58"/>
      <c r="B672" s="58"/>
      <c r="C672" s="58"/>
      <c r="D672" s="46"/>
      <c r="E672" s="47" t="s">
        <v>101</v>
      </c>
      <c r="F672" s="48">
        <f t="shared" si="203"/>
        <v>950</v>
      </c>
      <c r="G672" s="48">
        <v>0</v>
      </c>
      <c r="H672" s="48">
        <v>950</v>
      </c>
      <c r="I672" s="48">
        <f t="shared" si="209"/>
        <v>950</v>
      </c>
      <c r="J672" s="48">
        <f t="shared" si="210"/>
        <v>0</v>
      </c>
      <c r="K672" s="48">
        <f t="shared" si="211"/>
        <v>950</v>
      </c>
      <c r="L672" s="183" t="b">
        <f t="shared" si="205"/>
        <v>1</v>
      </c>
      <c r="M672" s="183" t="b">
        <f t="shared" si="206"/>
        <v>1</v>
      </c>
      <c r="T672" s="42" t="b">
        <f t="shared" si="197"/>
        <v>1</v>
      </c>
      <c r="U672" s="42" t="b">
        <f t="shared" si="198"/>
        <v>1</v>
      </c>
    </row>
    <row r="673" spans="1:21" ht="165">
      <c r="A673" s="49" t="s">
        <v>742</v>
      </c>
      <c r="B673" s="49" t="s">
        <v>579</v>
      </c>
      <c r="C673" s="49" t="s">
        <v>96</v>
      </c>
      <c r="D673" s="46" t="s">
        <v>838</v>
      </c>
      <c r="E673" s="50" t="s">
        <v>51</v>
      </c>
      <c r="F673" s="48">
        <f t="shared" si="203"/>
        <v>10010</v>
      </c>
      <c r="G673" s="48">
        <f>G674</f>
        <v>0</v>
      </c>
      <c r="H673" s="48">
        <f>H674</f>
        <v>10010</v>
      </c>
      <c r="I673" s="48">
        <f t="shared" si="209"/>
        <v>10010</v>
      </c>
      <c r="J673" s="48">
        <f t="shared" si="210"/>
        <v>0</v>
      </c>
      <c r="K673" s="48">
        <f t="shared" si="211"/>
        <v>10010</v>
      </c>
      <c r="L673" s="183" t="b">
        <f t="shared" si="205"/>
        <v>1</v>
      </c>
      <c r="M673" s="183" t="b">
        <f t="shared" si="206"/>
        <v>1</v>
      </c>
      <c r="T673" s="42" t="b">
        <f t="shared" si="197"/>
        <v>1</v>
      </c>
      <c r="U673" s="42" t="b">
        <f t="shared" si="198"/>
        <v>1</v>
      </c>
    </row>
    <row r="674" spans="1:21" ht="60">
      <c r="A674" s="52"/>
      <c r="B674" s="52"/>
      <c r="C674" s="52"/>
      <c r="D674" s="46" t="s">
        <v>39</v>
      </c>
      <c r="E674" s="50" t="s">
        <v>51</v>
      </c>
      <c r="F674" s="48">
        <f t="shared" si="203"/>
        <v>10010</v>
      </c>
      <c r="G674" s="48">
        <f>G675+G676+G677</f>
        <v>0</v>
      </c>
      <c r="H674" s="48">
        <f>H675+H676+H677+H678</f>
        <v>10010</v>
      </c>
      <c r="I674" s="48">
        <f t="shared" si="209"/>
        <v>10010</v>
      </c>
      <c r="J674" s="48">
        <f t="shared" si="210"/>
        <v>0</v>
      </c>
      <c r="K674" s="48">
        <f t="shared" si="211"/>
        <v>10010</v>
      </c>
      <c r="L674" s="183" t="b">
        <f t="shared" si="205"/>
        <v>1</v>
      </c>
      <c r="M674" s="183" t="b">
        <f t="shared" si="206"/>
        <v>1</v>
      </c>
      <c r="N674" s="43" t="b">
        <f aca="true" t="shared" si="213" ref="N674:S674">F675+F676+F677+F678=F674</f>
        <v>1</v>
      </c>
      <c r="O674" s="43" t="b">
        <f t="shared" si="213"/>
        <v>1</v>
      </c>
      <c r="P674" s="43" t="b">
        <f t="shared" si="213"/>
        <v>1</v>
      </c>
      <c r="Q674" s="43" t="b">
        <f t="shared" si="213"/>
        <v>1</v>
      </c>
      <c r="R674" s="43" t="b">
        <f t="shared" si="213"/>
        <v>1</v>
      </c>
      <c r="S674" s="43" t="b">
        <f t="shared" si="213"/>
        <v>1</v>
      </c>
      <c r="T674" s="42" t="b">
        <f t="shared" si="197"/>
        <v>1</v>
      </c>
      <c r="U674" s="42" t="b">
        <f t="shared" si="198"/>
        <v>1</v>
      </c>
    </row>
    <row r="675" spans="1:21" ht="30">
      <c r="A675" s="52"/>
      <c r="B675" s="52"/>
      <c r="C675" s="52"/>
      <c r="D675" s="46"/>
      <c r="E675" s="47" t="s">
        <v>99</v>
      </c>
      <c r="F675" s="48">
        <f aca="true" t="shared" si="214" ref="F675:K675">F701+F687</f>
        <v>485.5</v>
      </c>
      <c r="G675" s="48">
        <f t="shared" si="214"/>
        <v>0</v>
      </c>
      <c r="H675" s="48">
        <f t="shared" si="214"/>
        <v>485.5</v>
      </c>
      <c r="I675" s="48">
        <f t="shared" si="214"/>
        <v>485.5</v>
      </c>
      <c r="J675" s="48">
        <f t="shared" si="214"/>
        <v>0</v>
      </c>
      <c r="K675" s="48">
        <f t="shared" si="214"/>
        <v>485.5</v>
      </c>
      <c r="L675" s="183" t="b">
        <f t="shared" si="205"/>
        <v>1</v>
      </c>
      <c r="M675" s="183" t="b">
        <f t="shared" si="206"/>
        <v>1</v>
      </c>
      <c r="T675" s="42" t="b">
        <f t="shared" si="197"/>
        <v>1</v>
      </c>
      <c r="U675" s="42" t="b">
        <f t="shared" si="198"/>
        <v>1</v>
      </c>
    </row>
    <row r="676" spans="1:21" ht="30">
      <c r="A676" s="52"/>
      <c r="B676" s="52"/>
      <c r="C676" s="56"/>
      <c r="D676" s="46"/>
      <c r="E676" s="47" t="s">
        <v>839</v>
      </c>
      <c r="F676" s="48">
        <f>F688</f>
        <v>3300</v>
      </c>
      <c r="G676" s="48">
        <f>G688</f>
        <v>0</v>
      </c>
      <c r="H676" s="48">
        <f>H688</f>
        <v>3300</v>
      </c>
      <c r="I676" s="48">
        <f t="shared" si="209"/>
        <v>3300</v>
      </c>
      <c r="J676" s="48">
        <f t="shared" si="210"/>
        <v>0</v>
      </c>
      <c r="K676" s="48">
        <f t="shared" si="211"/>
        <v>3300</v>
      </c>
      <c r="L676" s="183" t="b">
        <f t="shared" si="205"/>
        <v>1</v>
      </c>
      <c r="M676" s="183" t="b">
        <f t="shared" si="206"/>
        <v>1</v>
      </c>
      <c r="T676" s="42" t="b">
        <f t="shared" si="197"/>
        <v>1</v>
      </c>
      <c r="U676" s="42" t="b">
        <f t="shared" si="198"/>
        <v>1</v>
      </c>
    </row>
    <row r="677" spans="1:21" ht="30">
      <c r="A677" s="52"/>
      <c r="B677" s="52"/>
      <c r="C677" s="56"/>
      <c r="D677" s="46"/>
      <c r="E677" s="47" t="s">
        <v>100</v>
      </c>
      <c r="F677" s="48">
        <f>F681+F684+F689+F692+F695+F698+F702</f>
        <v>6110</v>
      </c>
      <c r="G677" s="48">
        <f>G681+G684+G689+G692+G695+G698+G702</f>
        <v>0</v>
      </c>
      <c r="H677" s="48">
        <f>H681+H684+H689+H692+H695+H698+H702</f>
        <v>6110</v>
      </c>
      <c r="I677" s="48">
        <f t="shared" si="209"/>
        <v>6110</v>
      </c>
      <c r="J677" s="48">
        <f t="shared" si="210"/>
        <v>0</v>
      </c>
      <c r="K677" s="48">
        <f t="shared" si="211"/>
        <v>6110</v>
      </c>
      <c r="L677" s="183" t="b">
        <f t="shared" si="205"/>
        <v>1</v>
      </c>
      <c r="M677" s="183" t="b">
        <f t="shared" si="206"/>
        <v>1</v>
      </c>
      <c r="T677" s="42" t="b">
        <f t="shared" si="197"/>
        <v>1</v>
      </c>
      <c r="U677" s="42" t="b">
        <f t="shared" si="198"/>
        <v>1</v>
      </c>
    </row>
    <row r="678" spans="1:21" ht="30">
      <c r="A678" s="52"/>
      <c r="B678" s="52"/>
      <c r="C678" s="56"/>
      <c r="D678" s="46"/>
      <c r="E678" s="47" t="s">
        <v>490</v>
      </c>
      <c r="F678" s="48">
        <f aca="true" t="shared" si="215" ref="F678:K678">F703</f>
        <v>114.5</v>
      </c>
      <c r="G678" s="48">
        <f t="shared" si="215"/>
        <v>0</v>
      </c>
      <c r="H678" s="48">
        <f t="shared" si="215"/>
        <v>114.5</v>
      </c>
      <c r="I678" s="48">
        <f t="shared" si="215"/>
        <v>114.5</v>
      </c>
      <c r="J678" s="48">
        <f t="shared" si="215"/>
        <v>0</v>
      </c>
      <c r="K678" s="48">
        <f t="shared" si="215"/>
        <v>114.5</v>
      </c>
      <c r="L678" s="183" t="b">
        <f t="shared" si="205"/>
        <v>1</v>
      </c>
      <c r="M678" s="183" t="b">
        <f t="shared" si="206"/>
        <v>1</v>
      </c>
      <c r="T678" s="42" t="b">
        <f t="shared" si="197"/>
        <v>1</v>
      </c>
      <c r="U678" s="42" t="b">
        <f t="shared" si="198"/>
        <v>1</v>
      </c>
    </row>
    <row r="679" spans="1:21" ht="135">
      <c r="A679" s="49" t="s">
        <v>667</v>
      </c>
      <c r="B679" s="49" t="s">
        <v>402</v>
      </c>
      <c r="C679" s="49" t="s">
        <v>906</v>
      </c>
      <c r="D679" s="46" t="s">
        <v>838</v>
      </c>
      <c r="E679" s="50" t="s">
        <v>51</v>
      </c>
      <c r="F679" s="48">
        <f t="shared" si="203"/>
        <v>536.1</v>
      </c>
      <c r="G679" s="48">
        <f>G680</f>
        <v>0</v>
      </c>
      <c r="H679" s="48">
        <f>H680</f>
        <v>536.1</v>
      </c>
      <c r="I679" s="48">
        <f t="shared" si="209"/>
        <v>536.1</v>
      </c>
      <c r="J679" s="48">
        <f t="shared" si="210"/>
        <v>0</v>
      </c>
      <c r="K679" s="48">
        <f t="shared" si="211"/>
        <v>536.1</v>
      </c>
      <c r="L679" s="183" t="b">
        <f t="shared" si="205"/>
        <v>1</v>
      </c>
      <c r="M679" s="183" t="b">
        <f t="shared" si="206"/>
        <v>1</v>
      </c>
      <c r="T679" s="42" t="b">
        <f t="shared" si="197"/>
        <v>1</v>
      </c>
      <c r="U679" s="42" t="b">
        <f t="shared" si="198"/>
        <v>1</v>
      </c>
    </row>
    <row r="680" spans="1:21" ht="60">
      <c r="A680" s="52"/>
      <c r="B680" s="52"/>
      <c r="C680" s="52"/>
      <c r="D680" s="46" t="s">
        <v>39</v>
      </c>
      <c r="E680" s="50" t="s">
        <v>51</v>
      </c>
      <c r="F680" s="48">
        <f>F681</f>
        <v>536.1</v>
      </c>
      <c r="G680" s="48">
        <f>G681</f>
        <v>0</v>
      </c>
      <c r="H680" s="48">
        <f>H681</f>
        <v>536.1</v>
      </c>
      <c r="I680" s="48">
        <f t="shared" si="209"/>
        <v>536.1</v>
      </c>
      <c r="J680" s="48">
        <f t="shared" si="210"/>
        <v>0</v>
      </c>
      <c r="K680" s="48">
        <f t="shared" si="211"/>
        <v>536.1</v>
      </c>
      <c r="L680" s="183" t="b">
        <f t="shared" si="205"/>
        <v>1</v>
      </c>
      <c r="M680" s="183" t="b">
        <f t="shared" si="206"/>
        <v>1</v>
      </c>
      <c r="T680" s="42" t="b">
        <f t="shared" si="197"/>
        <v>1</v>
      </c>
      <c r="U680" s="42" t="b">
        <f t="shared" si="198"/>
        <v>1</v>
      </c>
    </row>
    <row r="681" spans="1:21" ht="30">
      <c r="A681" s="58"/>
      <c r="B681" s="58"/>
      <c r="C681" s="58"/>
      <c r="D681" s="46"/>
      <c r="E681" s="47" t="s">
        <v>100</v>
      </c>
      <c r="F681" s="48">
        <f t="shared" si="203"/>
        <v>536.1</v>
      </c>
      <c r="G681" s="48">
        <v>0</v>
      </c>
      <c r="H681" s="48">
        <v>536.1</v>
      </c>
      <c r="I681" s="48">
        <f t="shared" si="209"/>
        <v>536.1</v>
      </c>
      <c r="J681" s="48">
        <f t="shared" si="210"/>
        <v>0</v>
      </c>
      <c r="K681" s="48">
        <f t="shared" si="211"/>
        <v>536.1</v>
      </c>
      <c r="L681" s="183" t="b">
        <f t="shared" si="205"/>
        <v>1</v>
      </c>
      <c r="M681" s="183" t="b">
        <f t="shared" si="206"/>
        <v>1</v>
      </c>
      <c r="T681" s="42" t="b">
        <f t="shared" si="197"/>
        <v>1</v>
      </c>
      <c r="U681" s="42" t="b">
        <f t="shared" si="198"/>
        <v>1</v>
      </c>
    </row>
    <row r="682" spans="1:21" ht="210">
      <c r="A682" s="52" t="s">
        <v>668</v>
      </c>
      <c r="B682" s="52" t="s">
        <v>669</v>
      </c>
      <c r="C682" s="52" t="s">
        <v>743</v>
      </c>
      <c r="D682" s="46" t="s">
        <v>838</v>
      </c>
      <c r="E682" s="50" t="s">
        <v>51</v>
      </c>
      <c r="F682" s="48">
        <f t="shared" si="203"/>
        <v>873.9</v>
      </c>
      <c r="G682" s="48">
        <f>G684</f>
        <v>0</v>
      </c>
      <c r="H682" s="48">
        <f>H684</f>
        <v>873.9</v>
      </c>
      <c r="I682" s="48">
        <f t="shared" si="209"/>
        <v>873.9</v>
      </c>
      <c r="J682" s="48">
        <f t="shared" si="210"/>
        <v>0</v>
      </c>
      <c r="K682" s="48">
        <f t="shared" si="211"/>
        <v>873.9</v>
      </c>
      <c r="L682" s="183" t="b">
        <f t="shared" si="205"/>
        <v>1</v>
      </c>
      <c r="M682" s="183" t="b">
        <f t="shared" si="206"/>
        <v>1</v>
      </c>
      <c r="T682" s="42" t="b">
        <f t="shared" si="197"/>
        <v>1</v>
      </c>
      <c r="U682" s="42" t="b">
        <f t="shared" si="198"/>
        <v>1</v>
      </c>
    </row>
    <row r="683" spans="1:21" ht="60">
      <c r="A683" s="52"/>
      <c r="B683" s="52"/>
      <c r="C683" s="52"/>
      <c r="D683" s="46" t="s">
        <v>39</v>
      </c>
      <c r="E683" s="50" t="s">
        <v>51</v>
      </c>
      <c r="F683" s="48">
        <f>G683+H683</f>
        <v>873.9</v>
      </c>
      <c r="G683" s="48">
        <f>G684</f>
        <v>0</v>
      </c>
      <c r="H683" s="48">
        <f>H684</f>
        <v>873.9</v>
      </c>
      <c r="I683" s="48">
        <f t="shared" si="209"/>
        <v>873.9</v>
      </c>
      <c r="J683" s="48">
        <f t="shared" si="210"/>
        <v>0</v>
      </c>
      <c r="K683" s="48">
        <f t="shared" si="211"/>
        <v>873.9</v>
      </c>
      <c r="L683" s="183" t="b">
        <f t="shared" si="205"/>
        <v>1</v>
      </c>
      <c r="M683" s="183" t="b">
        <f t="shared" si="206"/>
        <v>1</v>
      </c>
      <c r="T683" s="42" t="b">
        <f t="shared" si="197"/>
        <v>1</v>
      </c>
      <c r="U683" s="42" t="b">
        <f t="shared" si="198"/>
        <v>1</v>
      </c>
    </row>
    <row r="684" spans="1:21" ht="30">
      <c r="A684" s="58"/>
      <c r="B684" s="58"/>
      <c r="C684" s="58"/>
      <c r="D684" s="46"/>
      <c r="E684" s="47" t="s">
        <v>100</v>
      </c>
      <c r="F684" s="48">
        <f t="shared" si="203"/>
        <v>873.9</v>
      </c>
      <c r="G684" s="48">
        <v>0</v>
      </c>
      <c r="H684" s="48">
        <v>873.9</v>
      </c>
      <c r="I684" s="48">
        <f t="shared" si="209"/>
        <v>873.9</v>
      </c>
      <c r="J684" s="48">
        <f t="shared" si="210"/>
        <v>0</v>
      </c>
      <c r="K684" s="48">
        <f t="shared" si="211"/>
        <v>873.9</v>
      </c>
      <c r="L684" s="183" t="b">
        <f t="shared" si="205"/>
        <v>1</v>
      </c>
      <c r="M684" s="183" t="b">
        <f t="shared" si="206"/>
        <v>1</v>
      </c>
      <c r="T684" s="42" t="b">
        <f t="shared" si="197"/>
        <v>1</v>
      </c>
      <c r="U684" s="42" t="b">
        <f t="shared" si="198"/>
        <v>1</v>
      </c>
    </row>
    <row r="685" spans="1:21" ht="135">
      <c r="A685" s="49" t="s">
        <v>880</v>
      </c>
      <c r="B685" s="49" t="s">
        <v>881</v>
      </c>
      <c r="C685" s="49" t="s">
        <v>699</v>
      </c>
      <c r="D685" s="46" t="s">
        <v>838</v>
      </c>
      <c r="E685" s="50" t="s">
        <v>51</v>
      </c>
      <c r="F685" s="48">
        <f aca="true" t="shared" si="216" ref="F685:F692">G685+H685</f>
        <v>4000</v>
      </c>
      <c r="G685" s="48">
        <f>G686</f>
        <v>0</v>
      </c>
      <c r="H685" s="48">
        <f>H686</f>
        <v>4000</v>
      </c>
      <c r="I685" s="48">
        <f t="shared" si="209"/>
        <v>4000</v>
      </c>
      <c r="J685" s="48">
        <f t="shared" si="210"/>
        <v>0</v>
      </c>
      <c r="K685" s="48">
        <f t="shared" si="211"/>
        <v>4000</v>
      </c>
      <c r="L685" s="183" t="b">
        <f t="shared" si="205"/>
        <v>1</v>
      </c>
      <c r="M685" s="183" t="b">
        <f t="shared" si="206"/>
        <v>1</v>
      </c>
      <c r="T685" s="42" t="b">
        <f t="shared" si="197"/>
        <v>1</v>
      </c>
      <c r="U685" s="42" t="b">
        <f t="shared" si="198"/>
        <v>1</v>
      </c>
    </row>
    <row r="686" spans="1:21" ht="60">
      <c r="A686" s="52"/>
      <c r="B686" s="52"/>
      <c r="C686" s="52"/>
      <c r="D686" s="46" t="s">
        <v>39</v>
      </c>
      <c r="E686" s="50" t="s">
        <v>51</v>
      </c>
      <c r="F686" s="48">
        <f aca="true" t="shared" si="217" ref="F686:K686">SUM(F687:F689)</f>
        <v>4000</v>
      </c>
      <c r="G686" s="48">
        <f t="shared" si="217"/>
        <v>0</v>
      </c>
      <c r="H686" s="48">
        <f t="shared" si="217"/>
        <v>4000</v>
      </c>
      <c r="I686" s="48">
        <f t="shared" si="217"/>
        <v>4000</v>
      </c>
      <c r="J686" s="48">
        <f t="shared" si="217"/>
        <v>0</v>
      </c>
      <c r="K686" s="48">
        <f t="shared" si="217"/>
        <v>4000</v>
      </c>
      <c r="L686" s="183" t="b">
        <f t="shared" si="205"/>
        <v>1</v>
      </c>
      <c r="M686" s="183" t="b">
        <f t="shared" si="206"/>
        <v>1</v>
      </c>
      <c r="T686" s="42" t="b">
        <f t="shared" si="197"/>
        <v>1</v>
      </c>
      <c r="U686" s="42" t="b">
        <f t="shared" si="198"/>
        <v>1</v>
      </c>
    </row>
    <row r="687" spans="1:21" ht="30">
      <c r="A687" s="52"/>
      <c r="B687" s="52"/>
      <c r="C687" s="52"/>
      <c r="D687" s="46"/>
      <c r="E687" s="47" t="s">
        <v>99</v>
      </c>
      <c r="F687" s="48">
        <f t="shared" si="216"/>
        <v>200</v>
      </c>
      <c r="G687" s="48">
        <v>0</v>
      </c>
      <c r="H687" s="48">
        <v>200</v>
      </c>
      <c r="I687" s="48">
        <f t="shared" si="209"/>
        <v>200</v>
      </c>
      <c r="J687" s="48">
        <f t="shared" si="210"/>
        <v>0</v>
      </c>
      <c r="K687" s="48">
        <f t="shared" si="211"/>
        <v>200</v>
      </c>
      <c r="L687" s="183" t="b">
        <f t="shared" si="205"/>
        <v>1</v>
      </c>
      <c r="M687" s="183" t="b">
        <f t="shared" si="206"/>
        <v>1</v>
      </c>
      <c r="T687" s="42" t="b">
        <f t="shared" si="197"/>
        <v>1</v>
      </c>
      <c r="U687" s="42" t="b">
        <f t="shared" si="198"/>
        <v>1</v>
      </c>
    </row>
    <row r="688" spans="1:21" ht="30">
      <c r="A688" s="52"/>
      <c r="B688" s="52"/>
      <c r="C688" s="52"/>
      <c r="D688" s="46"/>
      <c r="E688" s="47" t="s">
        <v>839</v>
      </c>
      <c r="F688" s="48">
        <f t="shared" si="216"/>
        <v>3300</v>
      </c>
      <c r="G688" s="48">
        <v>0</v>
      </c>
      <c r="H688" s="48">
        <v>3300</v>
      </c>
      <c r="I688" s="48">
        <f t="shared" si="209"/>
        <v>3300</v>
      </c>
      <c r="J688" s="48">
        <f t="shared" si="210"/>
        <v>0</v>
      </c>
      <c r="K688" s="48">
        <f t="shared" si="211"/>
        <v>3300</v>
      </c>
      <c r="L688" s="183" t="b">
        <f t="shared" si="205"/>
        <v>1</v>
      </c>
      <c r="M688" s="183" t="b">
        <f t="shared" si="206"/>
        <v>1</v>
      </c>
      <c r="T688" s="42" t="b">
        <f t="shared" si="197"/>
        <v>1</v>
      </c>
      <c r="U688" s="42" t="b">
        <f t="shared" si="198"/>
        <v>1</v>
      </c>
    </row>
    <row r="689" spans="1:21" ht="30">
      <c r="A689" s="58"/>
      <c r="B689" s="58"/>
      <c r="C689" s="58"/>
      <c r="D689" s="46"/>
      <c r="E689" s="47" t="s">
        <v>100</v>
      </c>
      <c r="F689" s="48">
        <f t="shared" si="216"/>
        <v>500</v>
      </c>
      <c r="G689" s="48">
        <v>0</v>
      </c>
      <c r="H689" s="48">
        <v>500</v>
      </c>
      <c r="I689" s="48">
        <f t="shared" si="209"/>
        <v>500</v>
      </c>
      <c r="J689" s="48">
        <f t="shared" si="210"/>
        <v>0</v>
      </c>
      <c r="K689" s="48">
        <f t="shared" si="211"/>
        <v>500</v>
      </c>
      <c r="L689" s="183" t="b">
        <f t="shared" si="205"/>
        <v>1</v>
      </c>
      <c r="M689" s="183" t="b">
        <f t="shared" si="206"/>
        <v>1</v>
      </c>
      <c r="T689" s="42" t="b">
        <f t="shared" si="197"/>
        <v>1</v>
      </c>
      <c r="U689" s="42" t="b">
        <f t="shared" si="198"/>
        <v>1</v>
      </c>
    </row>
    <row r="690" spans="1:21" ht="60">
      <c r="A690" s="49" t="s">
        <v>673</v>
      </c>
      <c r="B690" s="52" t="s">
        <v>674</v>
      </c>
      <c r="C690" s="52" t="s">
        <v>586</v>
      </c>
      <c r="D690" s="46" t="s">
        <v>838</v>
      </c>
      <c r="E690" s="50" t="s">
        <v>51</v>
      </c>
      <c r="F690" s="48">
        <f t="shared" si="216"/>
        <v>200</v>
      </c>
      <c r="G690" s="48">
        <f>G691</f>
        <v>0</v>
      </c>
      <c r="H690" s="48">
        <f>H691</f>
        <v>200</v>
      </c>
      <c r="I690" s="48">
        <f t="shared" si="209"/>
        <v>200</v>
      </c>
      <c r="J690" s="48">
        <f t="shared" si="210"/>
        <v>0</v>
      </c>
      <c r="K690" s="48">
        <f t="shared" si="211"/>
        <v>200</v>
      </c>
      <c r="L690" s="183" t="b">
        <f t="shared" si="205"/>
        <v>1</v>
      </c>
      <c r="M690" s="183" t="b">
        <f t="shared" si="206"/>
        <v>1</v>
      </c>
      <c r="T690" s="42" t="b">
        <f t="shared" si="197"/>
        <v>1</v>
      </c>
      <c r="U690" s="42" t="b">
        <f t="shared" si="198"/>
        <v>1</v>
      </c>
    </row>
    <row r="691" spans="1:21" ht="60">
      <c r="A691" s="52"/>
      <c r="B691" s="52"/>
      <c r="C691" s="52"/>
      <c r="D691" s="46" t="s">
        <v>39</v>
      </c>
      <c r="E691" s="50" t="s">
        <v>51</v>
      </c>
      <c r="F691" s="48">
        <f t="shared" si="216"/>
        <v>200</v>
      </c>
      <c r="G691" s="48">
        <f>G692</f>
        <v>0</v>
      </c>
      <c r="H691" s="48">
        <f>H692</f>
        <v>200</v>
      </c>
      <c r="I691" s="48">
        <f t="shared" si="209"/>
        <v>200</v>
      </c>
      <c r="J691" s="48">
        <f t="shared" si="210"/>
        <v>0</v>
      </c>
      <c r="K691" s="48">
        <f t="shared" si="211"/>
        <v>200</v>
      </c>
      <c r="L691" s="183" t="b">
        <f t="shared" si="205"/>
        <v>1</v>
      </c>
      <c r="M691" s="183" t="b">
        <f t="shared" si="206"/>
        <v>1</v>
      </c>
      <c r="T691" s="42" t="b">
        <f t="shared" si="197"/>
        <v>1</v>
      </c>
      <c r="U691" s="42" t="b">
        <f t="shared" si="198"/>
        <v>1</v>
      </c>
    </row>
    <row r="692" spans="1:21" ht="30">
      <c r="A692" s="58"/>
      <c r="B692" s="52"/>
      <c r="C692" s="52"/>
      <c r="D692" s="46"/>
      <c r="E692" s="47" t="s">
        <v>100</v>
      </c>
      <c r="F692" s="48">
        <f t="shared" si="216"/>
        <v>200</v>
      </c>
      <c r="G692" s="48">
        <v>0</v>
      </c>
      <c r="H692" s="48">
        <v>200</v>
      </c>
      <c r="I692" s="48">
        <f t="shared" si="209"/>
        <v>200</v>
      </c>
      <c r="J692" s="48">
        <f t="shared" si="210"/>
        <v>0</v>
      </c>
      <c r="K692" s="48">
        <f t="shared" si="211"/>
        <v>200</v>
      </c>
      <c r="L692" s="183" t="b">
        <f t="shared" si="205"/>
        <v>1</v>
      </c>
      <c r="M692" s="183" t="b">
        <f t="shared" si="206"/>
        <v>1</v>
      </c>
      <c r="T692" s="42" t="b">
        <f t="shared" si="197"/>
        <v>1</v>
      </c>
      <c r="U692" s="42" t="b">
        <f t="shared" si="198"/>
        <v>1</v>
      </c>
    </row>
    <row r="693" spans="1:21" ht="75">
      <c r="A693" s="49" t="s">
        <v>675</v>
      </c>
      <c r="B693" s="49" t="s">
        <v>676</v>
      </c>
      <c r="C693" s="49" t="s">
        <v>700</v>
      </c>
      <c r="D693" s="46" t="s">
        <v>838</v>
      </c>
      <c r="E693" s="50" t="s">
        <v>51</v>
      </c>
      <c r="F693" s="48">
        <f aca="true" t="shared" si="218" ref="F693:F760">G693+H693</f>
        <v>500</v>
      </c>
      <c r="G693" s="48">
        <f>G694</f>
        <v>0</v>
      </c>
      <c r="H693" s="48">
        <f>H694</f>
        <v>500</v>
      </c>
      <c r="I693" s="48">
        <f t="shared" si="209"/>
        <v>500</v>
      </c>
      <c r="J693" s="48">
        <f t="shared" si="210"/>
        <v>0</v>
      </c>
      <c r="K693" s="48">
        <f t="shared" si="211"/>
        <v>500</v>
      </c>
      <c r="L693" s="183" t="b">
        <f t="shared" si="205"/>
        <v>1</v>
      </c>
      <c r="M693" s="183" t="b">
        <f t="shared" si="206"/>
        <v>1</v>
      </c>
      <c r="T693" s="42" t="b">
        <f aca="true" t="shared" si="219" ref="T693:T756">G693+H693=F693</f>
        <v>1</v>
      </c>
      <c r="U693" s="42" t="b">
        <f aca="true" t="shared" si="220" ref="U693:U756">J693+K693=I693</f>
        <v>1</v>
      </c>
    </row>
    <row r="694" spans="1:21" ht="60">
      <c r="A694" s="52"/>
      <c r="B694" s="52"/>
      <c r="C694" s="52"/>
      <c r="D694" s="46" t="s">
        <v>39</v>
      </c>
      <c r="E694" s="50" t="s">
        <v>51</v>
      </c>
      <c r="F694" s="48">
        <f>G694+H694</f>
        <v>500</v>
      </c>
      <c r="G694" s="48">
        <f>G695</f>
        <v>0</v>
      </c>
      <c r="H694" s="48">
        <f>H695</f>
        <v>500</v>
      </c>
      <c r="I694" s="48">
        <f t="shared" si="209"/>
        <v>500</v>
      </c>
      <c r="J694" s="48">
        <f t="shared" si="210"/>
        <v>0</v>
      </c>
      <c r="K694" s="48">
        <f t="shared" si="211"/>
        <v>500</v>
      </c>
      <c r="L694" s="183" t="b">
        <f t="shared" si="205"/>
        <v>1</v>
      </c>
      <c r="M694" s="183" t="b">
        <f t="shared" si="206"/>
        <v>1</v>
      </c>
      <c r="T694" s="42" t="b">
        <f t="shared" si="219"/>
        <v>1</v>
      </c>
      <c r="U694" s="42" t="b">
        <f t="shared" si="220"/>
        <v>1</v>
      </c>
    </row>
    <row r="695" spans="1:21" ht="30">
      <c r="A695" s="58"/>
      <c r="B695" s="58"/>
      <c r="C695" s="58"/>
      <c r="D695" s="46"/>
      <c r="E695" s="47" t="s">
        <v>100</v>
      </c>
      <c r="F695" s="48">
        <f t="shared" si="218"/>
        <v>500</v>
      </c>
      <c r="G695" s="48">
        <v>0</v>
      </c>
      <c r="H695" s="48">
        <v>500</v>
      </c>
      <c r="I695" s="48">
        <f t="shared" si="209"/>
        <v>500</v>
      </c>
      <c r="J695" s="48">
        <f t="shared" si="210"/>
        <v>0</v>
      </c>
      <c r="K695" s="48">
        <f t="shared" si="211"/>
        <v>500</v>
      </c>
      <c r="L695" s="183" t="b">
        <f t="shared" si="205"/>
        <v>1</v>
      </c>
      <c r="M695" s="183" t="b">
        <f t="shared" si="206"/>
        <v>1</v>
      </c>
      <c r="T695" s="42" t="b">
        <f t="shared" si="219"/>
        <v>1</v>
      </c>
      <c r="U695" s="42" t="b">
        <f t="shared" si="220"/>
        <v>1</v>
      </c>
    </row>
    <row r="696" spans="1:21" ht="150">
      <c r="A696" s="49" t="s">
        <v>677</v>
      </c>
      <c r="B696" s="49" t="s">
        <v>678</v>
      </c>
      <c r="C696" s="49" t="s">
        <v>701</v>
      </c>
      <c r="D696" s="46" t="s">
        <v>838</v>
      </c>
      <c r="E696" s="50" t="s">
        <v>51</v>
      </c>
      <c r="F696" s="48">
        <f t="shared" si="218"/>
        <v>3000</v>
      </c>
      <c r="G696" s="48">
        <f>G697</f>
        <v>0</v>
      </c>
      <c r="H696" s="48">
        <f>H697</f>
        <v>3000</v>
      </c>
      <c r="I696" s="48">
        <f t="shared" si="209"/>
        <v>3000</v>
      </c>
      <c r="J696" s="48">
        <f t="shared" si="210"/>
        <v>0</v>
      </c>
      <c r="K696" s="48">
        <f t="shared" si="211"/>
        <v>3000</v>
      </c>
      <c r="L696" s="183" t="b">
        <f t="shared" si="205"/>
        <v>1</v>
      </c>
      <c r="M696" s="183" t="b">
        <f t="shared" si="206"/>
        <v>1</v>
      </c>
      <c r="T696" s="42" t="b">
        <f t="shared" si="219"/>
        <v>1</v>
      </c>
      <c r="U696" s="42" t="b">
        <f t="shared" si="220"/>
        <v>1</v>
      </c>
    </row>
    <row r="697" spans="1:21" ht="60">
      <c r="A697" s="52"/>
      <c r="B697" s="52"/>
      <c r="C697" s="52"/>
      <c r="D697" s="46" t="s">
        <v>39</v>
      </c>
      <c r="E697" s="50" t="s">
        <v>51</v>
      </c>
      <c r="F697" s="48">
        <f>G697+H697</f>
        <v>3000</v>
      </c>
      <c r="G697" s="48">
        <f>G698</f>
        <v>0</v>
      </c>
      <c r="H697" s="48">
        <f>H698</f>
        <v>3000</v>
      </c>
      <c r="I697" s="48">
        <f t="shared" si="209"/>
        <v>3000</v>
      </c>
      <c r="J697" s="48">
        <f t="shared" si="210"/>
        <v>0</v>
      </c>
      <c r="K697" s="48">
        <f t="shared" si="211"/>
        <v>3000</v>
      </c>
      <c r="L697" s="183" t="b">
        <f t="shared" si="205"/>
        <v>1</v>
      </c>
      <c r="M697" s="183" t="b">
        <f t="shared" si="206"/>
        <v>1</v>
      </c>
      <c r="T697" s="42" t="b">
        <f t="shared" si="219"/>
        <v>1</v>
      </c>
      <c r="U697" s="42" t="b">
        <f t="shared" si="220"/>
        <v>1</v>
      </c>
    </row>
    <row r="698" spans="1:21" ht="30">
      <c r="A698" s="58"/>
      <c r="B698" s="58"/>
      <c r="C698" s="58"/>
      <c r="D698" s="46"/>
      <c r="E698" s="47" t="s">
        <v>100</v>
      </c>
      <c r="F698" s="48">
        <f t="shared" si="218"/>
        <v>3000</v>
      </c>
      <c r="G698" s="48">
        <v>0</v>
      </c>
      <c r="H698" s="48">
        <v>3000</v>
      </c>
      <c r="I698" s="48">
        <f t="shared" si="209"/>
        <v>3000</v>
      </c>
      <c r="J698" s="48">
        <f t="shared" si="210"/>
        <v>0</v>
      </c>
      <c r="K698" s="48">
        <f t="shared" si="211"/>
        <v>3000</v>
      </c>
      <c r="L698" s="183" t="b">
        <f t="shared" si="205"/>
        <v>1</v>
      </c>
      <c r="M698" s="183" t="b">
        <f t="shared" si="206"/>
        <v>1</v>
      </c>
      <c r="T698" s="42" t="b">
        <f t="shared" si="219"/>
        <v>1</v>
      </c>
      <c r="U698" s="42" t="b">
        <f t="shared" si="220"/>
        <v>1</v>
      </c>
    </row>
    <row r="699" spans="1:21" ht="135">
      <c r="A699" s="49" t="s">
        <v>403</v>
      </c>
      <c r="B699" s="49" t="s">
        <v>736</v>
      </c>
      <c r="C699" s="49" t="s">
        <v>907</v>
      </c>
      <c r="D699" s="46" t="s">
        <v>838</v>
      </c>
      <c r="E699" s="50" t="s">
        <v>51</v>
      </c>
      <c r="F699" s="48">
        <f t="shared" si="218"/>
        <v>900</v>
      </c>
      <c r="G699" s="48">
        <f>G700</f>
        <v>0</v>
      </c>
      <c r="H699" s="48">
        <f>H700</f>
        <v>900</v>
      </c>
      <c r="I699" s="48">
        <f t="shared" si="209"/>
        <v>900</v>
      </c>
      <c r="J699" s="48">
        <f t="shared" si="210"/>
        <v>0</v>
      </c>
      <c r="K699" s="48">
        <f t="shared" si="211"/>
        <v>900</v>
      </c>
      <c r="L699" s="183" t="b">
        <f t="shared" si="205"/>
        <v>1</v>
      </c>
      <c r="M699" s="183" t="b">
        <f t="shared" si="206"/>
        <v>1</v>
      </c>
      <c r="T699" s="42" t="b">
        <f t="shared" si="219"/>
        <v>1</v>
      </c>
      <c r="U699" s="42" t="b">
        <f t="shared" si="220"/>
        <v>1</v>
      </c>
    </row>
    <row r="700" spans="1:21" ht="60">
      <c r="A700" s="52"/>
      <c r="B700" s="52"/>
      <c r="C700" s="52"/>
      <c r="D700" s="46" t="s">
        <v>39</v>
      </c>
      <c r="E700" s="50" t="s">
        <v>51</v>
      </c>
      <c r="F700" s="48">
        <f>G700+H700</f>
        <v>900</v>
      </c>
      <c r="G700" s="48">
        <f>G701+G702</f>
        <v>0</v>
      </c>
      <c r="H700" s="48">
        <f>H701+H702+H703</f>
        <v>900</v>
      </c>
      <c r="I700" s="48">
        <f t="shared" si="209"/>
        <v>900</v>
      </c>
      <c r="J700" s="48">
        <f t="shared" si="210"/>
        <v>0</v>
      </c>
      <c r="K700" s="48">
        <f t="shared" si="211"/>
        <v>900</v>
      </c>
      <c r="L700" s="183" t="b">
        <f t="shared" si="205"/>
        <v>1</v>
      </c>
      <c r="M700" s="183" t="b">
        <f t="shared" si="206"/>
        <v>1</v>
      </c>
      <c r="T700" s="42" t="b">
        <f t="shared" si="219"/>
        <v>1</v>
      </c>
      <c r="U700" s="42" t="b">
        <f t="shared" si="220"/>
        <v>1</v>
      </c>
    </row>
    <row r="701" spans="1:21" ht="30">
      <c r="A701" s="52"/>
      <c r="B701" s="52"/>
      <c r="C701" s="52"/>
      <c r="D701" s="46"/>
      <c r="E701" s="47" t="s">
        <v>99</v>
      </c>
      <c r="F701" s="48">
        <f>G701+H701</f>
        <v>285.5</v>
      </c>
      <c r="G701" s="48">
        <v>0</v>
      </c>
      <c r="H701" s="48">
        <v>285.5</v>
      </c>
      <c r="I701" s="48">
        <f t="shared" si="209"/>
        <v>285.5</v>
      </c>
      <c r="J701" s="48">
        <f t="shared" si="210"/>
        <v>0</v>
      </c>
      <c r="K701" s="48">
        <f t="shared" si="211"/>
        <v>285.5</v>
      </c>
      <c r="L701" s="183" t="b">
        <f t="shared" si="205"/>
        <v>1</v>
      </c>
      <c r="M701" s="183" t="b">
        <f t="shared" si="206"/>
        <v>1</v>
      </c>
      <c r="T701" s="42" t="b">
        <f t="shared" si="219"/>
        <v>1</v>
      </c>
      <c r="U701" s="42" t="b">
        <f t="shared" si="220"/>
        <v>1</v>
      </c>
    </row>
    <row r="702" spans="1:21" ht="30">
      <c r="A702" s="58"/>
      <c r="B702" s="58"/>
      <c r="C702" s="58"/>
      <c r="D702" s="46"/>
      <c r="E702" s="47" t="s">
        <v>100</v>
      </c>
      <c r="F702" s="48">
        <f t="shared" si="218"/>
        <v>500</v>
      </c>
      <c r="G702" s="48">
        <v>0</v>
      </c>
      <c r="H702" s="48">
        <v>500</v>
      </c>
      <c r="I702" s="48">
        <f t="shared" si="209"/>
        <v>500</v>
      </c>
      <c r="J702" s="48">
        <f t="shared" si="210"/>
        <v>0</v>
      </c>
      <c r="K702" s="48">
        <f t="shared" si="211"/>
        <v>500</v>
      </c>
      <c r="L702" s="183" t="b">
        <f t="shared" si="205"/>
        <v>1</v>
      </c>
      <c r="M702" s="183" t="b">
        <f t="shared" si="206"/>
        <v>1</v>
      </c>
      <c r="T702" s="42" t="b">
        <f t="shared" si="219"/>
        <v>1</v>
      </c>
      <c r="U702" s="42" t="b">
        <f t="shared" si="220"/>
        <v>1</v>
      </c>
    </row>
    <row r="703" spans="1:21" ht="30">
      <c r="A703" s="52"/>
      <c r="B703" s="52"/>
      <c r="C703" s="52"/>
      <c r="D703" s="46"/>
      <c r="E703" s="47" t="s">
        <v>490</v>
      </c>
      <c r="F703" s="48">
        <f t="shared" si="218"/>
        <v>114.5</v>
      </c>
      <c r="G703" s="48">
        <v>0</v>
      </c>
      <c r="H703" s="48">
        <v>114.5</v>
      </c>
      <c r="I703" s="48">
        <f t="shared" si="209"/>
        <v>114.5</v>
      </c>
      <c r="J703" s="48">
        <f t="shared" si="210"/>
        <v>0</v>
      </c>
      <c r="K703" s="48">
        <f t="shared" si="211"/>
        <v>114.5</v>
      </c>
      <c r="L703" s="183" t="b">
        <f t="shared" si="205"/>
        <v>1</v>
      </c>
      <c r="M703" s="183" t="b">
        <f t="shared" si="206"/>
        <v>1</v>
      </c>
      <c r="T703" s="42" t="b">
        <f t="shared" si="219"/>
        <v>1</v>
      </c>
      <c r="U703" s="42" t="b">
        <f t="shared" si="220"/>
        <v>1</v>
      </c>
    </row>
    <row r="704" spans="1:21" ht="120">
      <c r="A704" s="311" t="s">
        <v>679</v>
      </c>
      <c r="B704" s="49" t="s">
        <v>965</v>
      </c>
      <c r="C704" s="311" t="s">
        <v>97</v>
      </c>
      <c r="D704" s="46" t="s">
        <v>838</v>
      </c>
      <c r="E704" s="50" t="s">
        <v>51</v>
      </c>
      <c r="F704" s="48">
        <f t="shared" si="218"/>
        <v>300</v>
      </c>
      <c r="G704" s="48">
        <f>G705</f>
        <v>0</v>
      </c>
      <c r="H704" s="48">
        <f>H705</f>
        <v>300</v>
      </c>
      <c r="I704" s="48">
        <f t="shared" si="209"/>
        <v>300</v>
      </c>
      <c r="J704" s="48">
        <f t="shared" si="210"/>
        <v>0</v>
      </c>
      <c r="K704" s="48">
        <f t="shared" si="211"/>
        <v>300</v>
      </c>
      <c r="L704" s="183" t="b">
        <f t="shared" si="205"/>
        <v>1</v>
      </c>
      <c r="M704" s="183" t="b">
        <f t="shared" si="206"/>
        <v>1</v>
      </c>
      <c r="T704" s="42" t="b">
        <f t="shared" si="219"/>
        <v>1</v>
      </c>
      <c r="U704" s="42" t="b">
        <f t="shared" si="220"/>
        <v>1</v>
      </c>
    </row>
    <row r="705" spans="1:21" ht="60">
      <c r="A705" s="312"/>
      <c r="B705" s="52"/>
      <c r="C705" s="312"/>
      <c r="D705" s="46" t="s">
        <v>39</v>
      </c>
      <c r="E705" s="50" t="s">
        <v>51</v>
      </c>
      <c r="F705" s="48">
        <f t="shared" si="218"/>
        <v>300</v>
      </c>
      <c r="G705" s="48">
        <f>G710+G713</f>
        <v>0</v>
      </c>
      <c r="H705" s="48">
        <f>H710+H713</f>
        <v>300</v>
      </c>
      <c r="I705" s="48">
        <f t="shared" si="209"/>
        <v>300</v>
      </c>
      <c r="J705" s="48">
        <f t="shared" si="210"/>
        <v>0</v>
      </c>
      <c r="K705" s="48">
        <f t="shared" si="211"/>
        <v>300</v>
      </c>
      <c r="L705" s="183" t="b">
        <f t="shared" si="205"/>
        <v>1</v>
      </c>
      <c r="M705" s="183" t="b">
        <f t="shared" si="206"/>
        <v>1</v>
      </c>
      <c r="T705" s="42" t="b">
        <f t="shared" si="219"/>
        <v>1</v>
      </c>
      <c r="U705" s="42" t="b">
        <f t="shared" si="220"/>
        <v>1</v>
      </c>
    </row>
    <row r="706" spans="1:21" ht="30">
      <c r="A706" s="312"/>
      <c r="B706" s="52"/>
      <c r="C706" s="312"/>
      <c r="D706" s="46"/>
      <c r="E706" s="53" t="s">
        <v>445</v>
      </c>
      <c r="F706" s="48">
        <f>G706+H706</f>
        <v>0</v>
      </c>
      <c r="G706" s="48"/>
      <c r="H706" s="48"/>
      <c r="I706" s="48">
        <f t="shared" si="209"/>
        <v>0</v>
      </c>
      <c r="J706" s="48">
        <f t="shared" si="210"/>
        <v>0</v>
      </c>
      <c r="K706" s="48">
        <f t="shared" si="211"/>
        <v>0</v>
      </c>
      <c r="L706" s="183" t="b">
        <f t="shared" si="205"/>
        <v>1</v>
      </c>
      <c r="M706" s="183" t="b">
        <f t="shared" si="206"/>
        <v>1</v>
      </c>
      <c r="T706" s="42" t="b">
        <f t="shared" si="219"/>
        <v>1</v>
      </c>
      <c r="U706" s="42" t="b">
        <f t="shared" si="220"/>
        <v>1</v>
      </c>
    </row>
    <row r="707" spans="1:21" ht="30">
      <c r="A707" s="313"/>
      <c r="B707" s="52"/>
      <c r="C707" s="313"/>
      <c r="D707" s="46"/>
      <c r="E707" s="53" t="s">
        <v>98</v>
      </c>
      <c r="F707" s="48">
        <f>G707+H707</f>
        <v>300</v>
      </c>
      <c r="G707" s="48">
        <f>G710+G713</f>
        <v>0</v>
      </c>
      <c r="H707" s="48">
        <f>H710+H713</f>
        <v>300</v>
      </c>
      <c r="I707" s="48">
        <f t="shared" si="209"/>
        <v>300</v>
      </c>
      <c r="J707" s="48">
        <f t="shared" si="210"/>
        <v>0</v>
      </c>
      <c r="K707" s="48">
        <f t="shared" si="211"/>
        <v>300</v>
      </c>
      <c r="L707" s="183" t="b">
        <f t="shared" si="205"/>
        <v>1</v>
      </c>
      <c r="M707" s="183" t="b">
        <f t="shared" si="206"/>
        <v>1</v>
      </c>
      <c r="T707" s="42" t="b">
        <f t="shared" si="219"/>
        <v>1</v>
      </c>
      <c r="U707" s="42" t="b">
        <f t="shared" si="220"/>
        <v>1</v>
      </c>
    </row>
    <row r="708" spans="1:21" ht="105">
      <c r="A708" s="49" t="s">
        <v>498</v>
      </c>
      <c r="B708" s="49" t="s">
        <v>499</v>
      </c>
      <c r="C708" s="49" t="s">
        <v>702</v>
      </c>
      <c r="D708" s="46" t="s">
        <v>838</v>
      </c>
      <c r="E708" s="50" t="s">
        <v>51</v>
      </c>
      <c r="F708" s="48">
        <f t="shared" si="218"/>
        <v>130</v>
      </c>
      <c r="G708" s="48">
        <f>G709</f>
        <v>0</v>
      </c>
      <c r="H708" s="48">
        <f>H709</f>
        <v>130</v>
      </c>
      <c r="I708" s="48">
        <f t="shared" si="209"/>
        <v>130</v>
      </c>
      <c r="J708" s="48">
        <f t="shared" si="210"/>
        <v>0</v>
      </c>
      <c r="K708" s="48">
        <f t="shared" si="211"/>
        <v>130</v>
      </c>
      <c r="L708" s="183" t="b">
        <f t="shared" si="205"/>
        <v>1</v>
      </c>
      <c r="M708" s="183" t="b">
        <f t="shared" si="206"/>
        <v>1</v>
      </c>
      <c r="T708" s="42" t="b">
        <f t="shared" si="219"/>
        <v>1</v>
      </c>
      <c r="U708" s="42" t="b">
        <f t="shared" si="220"/>
        <v>1</v>
      </c>
    </row>
    <row r="709" spans="1:21" ht="60">
      <c r="A709" s="52"/>
      <c r="B709" s="52"/>
      <c r="C709" s="52"/>
      <c r="D709" s="46" t="s">
        <v>39</v>
      </c>
      <c r="E709" s="50" t="s">
        <v>51</v>
      </c>
      <c r="F709" s="48">
        <f>G709+H709</f>
        <v>130</v>
      </c>
      <c r="G709" s="48">
        <f>G710</f>
        <v>0</v>
      </c>
      <c r="H709" s="48">
        <f>H710</f>
        <v>130</v>
      </c>
      <c r="I709" s="48">
        <f t="shared" si="209"/>
        <v>130</v>
      </c>
      <c r="J709" s="48">
        <f t="shared" si="210"/>
        <v>0</v>
      </c>
      <c r="K709" s="48">
        <f t="shared" si="211"/>
        <v>130</v>
      </c>
      <c r="L709" s="183" t="b">
        <f t="shared" si="205"/>
        <v>1</v>
      </c>
      <c r="M709" s="183" t="b">
        <f t="shared" si="206"/>
        <v>1</v>
      </c>
      <c r="T709" s="42" t="b">
        <f t="shared" si="219"/>
        <v>1</v>
      </c>
      <c r="U709" s="42" t="b">
        <f t="shared" si="220"/>
        <v>1</v>
      </c>
    </row>
    <row r="710" spans="1:21" ht="30">
      <c r="A710" s="58"/>
      <c r="B710" s="58"/>
      <c r="C710" s="58"/>
      <c r="D710" s="46"/>
      <c r="E710" s="47" t="s">
        <v>98</v>
      </c>
      <c r="F710" s="48">
        <f t="shared" si="218"/>
        <v>130</v>
      </c>
      <c r="G710" s="48">
        <v>0</v>
      </c>
      <c r="H710" s="48">
        <v>130</v>
      </c>
      <c r="I710" s="48">
        <f t="shared" si="209"/>
        <v>130</v>
      </c>
      <c r="J710" s="48">
        <f t="shared" si="210"/>
        <v>0</v>
      </c>
      <c r="K710" s="48">
        <f t="shared" si="211"/>
        <v>130</v>
      </c>
      <c r="L710" s="183" t="b">
        <f t="shared" si="205"/>
        <v>1</v>
      </c>
      <c r="M710" s="183" t="b">
        <f t="shared" si="206"/>
        <v>1</v>
      </c>
      <c r="T710" s="42" t="b">
        <f t="shared" si="219"/>
        <v>1</v>
      </c>
      <c r="U710" s="42" t="b">
        <f t="shared" si="220"/>
        <v>1</v>
      </c>
    </row>
    <row r="711" spans="1:21" ht="150">
      <c r="A711" s="49" t="s">
        <v>500</v>
      </c>
      <c r="B711" s="49" t="s">
        <v>148</v>
      </c>
      <c r="C711" s="49" t="s">
        <v>703</v>
      </c>
      <c r="D711" s="46" t="s">
        <v>838</v>
      </c>
      <c r="E711" s="50" t="s">
        <v>51</v>
      </c>
      <c r="F711" s="48">
        <f t="shared" si="218"/>
        <v>170</v>
      </c>
      <c r="G711" s="48">
        <f>G712</f>
        <v>0</v>
      </c>
      <c r="H711" s="48">
        <f>H712</f>
        <v>170</v>
      </c>
      <c r="I711" s="48">
        <f t="shared" si="209"/>
        <v>170</v>
      </c>
      <c r="J711" s="48">
        <f t="shared" si="210"/>
        <v>0</v>
      </c>
      <c r="K711" s="48">
        <f t="shared" si="211"/>
        <v>170</v>
      </c>
      <c r="L711" s="183" t="b">
        <f t="shared" si="205"/>
        <v>1</v>
      </c>
      <c r="M711" s="183" t="b">
        <f t="shared" si="206"/>
        <v>1</v>
      </c>
      <c r="T711" s="42" t="b">
        <f t="shared" si="219"/>
        <v>1</v>
      </c>
      <c r="U711" s="42" t="b">
        <f t="shared" si="220"/>
        <v>1</v>
      </c>
    </row>
    <row r="712" spans="1:21" ht="60">
      <c r="A712" s="52"/>
      <c r="B712" s="52"/>
      <c r="C712" s="52"/>
      <c r="D712" s="46" t="s">
        <v>39</v>
      </c>
      <c r="E712" s="50" t="s">
        <v>51</v>
      </c>
      <c r="F712" s="48">
        <f>G712+H712</f>
        <v>170</v>
      </c>
      <c r="G712" s="48">
        <f>G713</f>
        <v>0</v>
      </c>
      <c r="H712" s="48">
        <f>H713</f>
        <v>170</v>
      </c>
      <c r="I712" s="48">
        <f t="shared" si="209"/>
        <v>170</v>
      </c>
      <c r="J712" s="48">
        <f t="shared" si="210"/>
        <v>0</v>
      </c>
      <c r="K712" s="48">
        <f t="shared" si="211"/>
        <v>170</v>
      </c>
      <c r="L712" s="183" t="b">
        <f t="shared" si="205"/>
        <v>1</v>
      </c>
      <c r="M712" s="183" t="b">
        <f t="shared" si="206"/>
        <v>1</v>
      </c>
      <c r="T712" s="42" t="b">
        <f t="shared" si="219"/>
        <v>1</v>
      </c>
      <c r="U712" s="42" t="b">
        <f t="shared" si="220"/>
        <v>1</v>
      </c>
    </row>
    <row r="713" spans="1:21" ht="30">
      <c r="A713" s="58"/>
      <c r="B713" s="58"/>
      <c r="C713" s="58"/>
      <c r="D713" s="46"/>
      <c r="E713" s="47" t="s">
        <v>98</v>
      </c>
      <c r="F713" s="48">
        <f t="shared" si="218"/>
        <v>170</v>
      </c>
      <c r="G713" s="48">
        <v>0</v>
      </c>
      <c r="H713" s="48">
        <v>170</v>
      </c>
      <c r="I713" s="48">
        <f t="shared" si="209"/>
        <v>170</v>
      </c>
      <c r="J713" s="48">
        <f t="shared" si="210"/>
        <v>0</v>
      </c>
      <c r="K713" s="48">
        <f t="shared" si="211"/>
        <v>170</v>
      </c>
      <c r="L713" s="183" t="b">
        <f t="shared" si="205"/>
        <v>1</v>
      </c>
      <c r="M713" s="183" t="b">
        <f t="shared" si="206"/>
        <v>1</v>
      </c>
      <c r="T713" s="42" t="b">
        <f t="shared" si="219"/>
        <v>1</v>
      </c>
      <c r="U713" s="42" t="b">
        <f t="shared" si="220"/>
        <v>1</v>
      </c>
    </row>
    <row r="714" spans="1:21" ht="105">
      <c r="A714" s="52" t="s">
        <v>896</v>
      </c>
      <c r="B714" s="52" t="s">
        <v>897</v>
      </c>
      <c r="C714" s="52" t="s">
        <v>704</v>
      </c>
      <c r="D714" s="46" t="s">
        <v>838</v>
      </c>
      <c r="E714" s="50" t="s">
        <v>51</v>
      </c>
      <c r="F714" s="48">
        <f>F715</f>
        <v>9035.5</v>
      </c>
      <c r="G714" s="48">
        <f>G715</f>
        <v>8854.7</v>
      </c>
      <c r="H714" s="48">
        <f>H715</f>
        <v>180.8</v>
      </c>
      <c r="I714" s="48">
        <f t="shared" si="209"/>
        <v>9035.5</v>
      </c>
      <c r="J714" s="48">
        <f t="shared" si="210"/>
        <v>8854.7</v>
      </c>
      <c r="K714" s="48">
        <f t="shared" si="211"/>
        <v>180.8</v>
      </c>
      <c r="L714" s="183" t="b">
        <f t="shared" si="205"/>
        <v>1</v>
      </c>
      <c r="M714" s="183" t="b">
        <f t="shared" si="206"/>
        <v>1</v>
      </c>
      <c r="T714" s="42" t="b">
        <f t="shared" si="219"/>
        <v>1</v>
      </c>
      <c r="U714" s="42" t="b">
        <f t="shared" si="220"/>
        <v>1</v>
      </c>
    </row>
    <row r="715" spans="1:21" ht="60">
      <c r="A715" s="52"/>
      <c r="B715" s="52"/>
      <c r="C715" s="52"/>
      <c r="D715" s="46" t="s">
        <v>39</v>
      </c>
      <c r="E715" s="50" t="s">
        <v>51</v>
      </c>
      <c r="F715" s="48">
        <f>F717+F716</f>
        <v>9035.5</v>
      </c>
      <c r="G715" s="48">
        <f>G717+G716</f>
        <v>8854.7</v>
      </c>
      <c r="H715" s="48">
        <f>H717+H716</f>
        <v>180.8</v>
      </c>
      <c r="I715" s="48">
        <f t="shared" si="209"/>
        <v>9035.5</v>
      </c>
      <c r="J715" s="48">
        <f t="shared" si="210"/>
        <v>8854.7</v>
      </c>
      <c r="K715" s="48">
        <f t="shared" si="211"/>
        <v>180.8</v>
      </c>
      <c r="L715" s="183" t="b">
        <f t="shared" si="205"/>
        <v>1</v>
      </c>
      <c r="M715" s="183" t="b">
        <f t="shared" si="206"/>
        <v>1</v>
      </c>
      <c r="N715" s="43" t="b">
        <f aca="true" t="shared" si="221" ref="N715:S715">F716+F717=F715</f>
        <v>1</v>
      </c>
      <c r="O715" s="43" t="b">
        <f t="shared" si="221"/>
        <v>1</v>
      </c>
      <c r="P715" s="43" t="b">
        <f t="shared" si="221"/>
        <v>1</v>
      </c>
      <c r="Q715" s="43" t="b">
        <f t="shared" si="221"/>
        <v>1</v>
      </c>
      <c r="R715" s="43" t="b">
        <f t="shared" si="221"/>
        <v>1</v>
      </c>
      <c r="S715" s="43" t="b">
        <f t="shared" si="221"/>
        <v>1</v>
      </c>
      <c r="T715" s="42" t="b">
        <f t="shared" si="219"/>
        <v>1</v>
      </c>
      <c r="U715" s="42" t="b">
        <f t="shared" si="220"/>
        <v>1</v>
      </c>
    </row>
    <row r="716" spans="1:21" ht="30">
      <c r="A716" s="52"/>
      <c r="B716" s="52"/>
      <c r="C716" s="52"/>
      <c r="D716" s="46"/>
      <c r="E716" s="47" t="s">
        <v>491</v>
      </c>
      <c r="F716" s="48">
        <f aca="true" t="shared" si="222" ref="F716:H717">F720</f>
        <v>2800</v>
      </c>
      <c r="G716" s="48">
        <f t="shared" si="222"/>
        <v>2744</v>
      </c>
      <c r="H716" s="48">
        <f t="shared" si="222"/>
        <v>56</v>
      </c>
      <c r="I716" s="48">
        <f>F716</f>
        <v>2800</v>
      </c>
      <c r="J716" s="48">
        <f t="shared" si="210"/>
        <v>2744</v>
      </c>
      <c r="K716" s="48">
        <f>H716</f>
        <v>56</v>
      </c>
      <c r="L716" s="183" t="b">
        <f t="shared" si="205"/>
        <v>1</v>
      </c>
      <c r="M716" s="183" t="b">
        <f t="shared" si="206"/>
        <v>1</v>
      </c>
      <c r="T716" s="42" t="b">
        <f t="shared" si="219"/>
        <v>1</v>
      </c>
      <c r="U716" s="42" t="b">
        <f t="shared" si="220"/>
        <v>1</v>
      </c>
    </row>
    <row r="717" spans="1:21" ht="30">
      <c r="A717" s="58"/>
      <c r="B717" s="58"/>
      <c r="C717" s="58"/>
      <c r="D717" s="46"/>
      <c r="E717" s="47" t="s">
        <v>898</v>
      </c>
      <c r="F717" s="48">
        <f t="shared" si="222"/>
        <v>6235.5</v>
      </c>
      <c r="G717" s="48">
        <f t="shared" si="222"/>
        <v>6110.7</v>
      </c>
      <c r="H717" s="48">
        <f t="shared" si="222"/>
        <v>124.8</v>
      </c>
      <c r="I717" s="48">
        <f>F717</f>
        <v>6235.5</v>
      </c>
      <c r="J717" s="48">
        <f t="shared" si="210"/>
        <v>6110.7</v>
      </c>
      <c r="K717" s="48">
        <f t="shared" si="211"/>
        <v>124.8</v>
      </c>
      <c r="L717" s="183" t="b">
        <f t="shared" si="205"/>
        <v>1</v>
      </c>
      <c r="M717" s="183" t="b">
        <f t="shared" si="206"/>
        <v>1</v>
      </c>
      <c r="T717" s="42" t="b">
        <f t="shared" si="219"/>
        <v>1</v>
      </c>
      <c r="U717" s="42" t="b">
        <f t="shared" si="220"/>
        <v>1</v>
      </c>
    </row>
    <row r="718" spans="1:21" ht="75">
      <c r="A718" s="52" t="s">
        <v>899</v>
      </c>
      <c r="B718" s="311" t="s">
        <v>792</v>
      </c>
      <c r="C718" s="52" t="s">
        <v>908</v>
      </c>
      <c r="D718" s="46" t="s">
        <v>838</v>
      </c>
      <c r="E718" s="47"/>
      <c r="F718" s="48">
        <f>F719</f>
        <v>9035.5</v>
      </c>
      <c r="G718" s="48">
        <f>G719</f>
        <v>8854.7</v>
      </c>
      <c r="H718" s="48">
        <f>H719</f>
        <v>180.8</v>
      </c>
      <c r="I718" s="48">
        <f t="shared" si="209"/>
        <v>9035.5</v>
      </c>
      <c r="J718" s="48">
        <f t="shared" si="210"/>
        <v>8854.7</v>
      </c>
      <c r="K718" s="48">
        <f t="shared" si="211"/>
        <v>180.8</v>
      </c>
      <c r="L718" s="183" t="b">
        <f aca="true" t="shared" si="223" ref="L718:L779">G718+H718=F718</f>
        <v>1</v>
      </c>
      <c r="M718" s="183" t="b">
        <f aca="true" t="shared" si="224" ref="M718:M779">J718+K718=I718</f>
        <v>1</v>
      </c>
      <c r="T718" s="42" t="b">
        <f t="shared" si="219"/>
        <v>1</v>
      </c>
      <c r="U718" s="42" t="b">
        <f t="shared" si="220"/>
        <v>1</v>
      </c>
    </row>
    <row r="719" spans="1:21" ht="60">
      <c r="A719" s="52"/>
      <c r="B719" s="312"/>
      <c r="C719" s="52"/>
      <c r="D719" s="46" t="s">
        <v>39</v>
      </c>
      <c r="E719" s="47"/>
      <c r="F719" s="48">
        <f>F721+F720</f>
        <v>9035.5</v>
      </c>
      <c r="G719" s="48">
        <f>G721+G720</f>
        <v>8854.7</v>
      </c>
      <c r="H719" s="48">
        <f>H721+H720</f>
        <v>180.8</v>
      </c>
      <c r="I719" s="48">
        <f t="shared" si="209"/>
        <v>9035.5</v>
      </c>
      <c r="J719" s="48">
        <f t="shared" si="210"/>
        <v>8854.7</v>
      </c>
      <c r="K719" s="48">
        <f t="shared" si="211"/>
        <v>180.8</v>
      </c>
      <c r="L719" s="183" t="b">
        <f t="shared" si="223"/>
        <v>1</v>
      </c>
      <c r="M719" s="183" t="b">
        <f t="shared" si="224"/>
        <v>1</v>
      </c>
      <c r="T719" s="42" t="b">
        <f t="shared" si="219"/>
        <v>1</v>
      </c>
      <c r="U719" s="42" t="b">
        <f t="shared" si="220"/>
        <v>1</v>
      </c>
    </row>
    <row r="720" spans="1:21" ht="30">
      <c r="A720" s="52"/>
      <c r="B720" s="52"/>
      <c r="C720" s="52"/>
      <c r="D720" s="46"/>
      <c r="E720" s="47" t="s">
        <v>491</v>
      </c>
      <c r="F720" s="48">
        <f>G720+H720</f>
        <v>2800</v>
      </c>
      <c r="G720" s="48">
        <v>2744</v>
      </c>
      <c r="H720" s="48">
        <v>56</v>
      </c>
      <c r="I720" s="48">
        <f>J720+K720</f>
        <v>2800</v>
      </c>
      <c r="J720" s="48">
        <v>2774</v>
      </c>
      <c r="K720" s="48">
        <v>26</v>
      </c>
      <c r="L720" s="183" t="b">
        <f t="shared" si="223"/>
        <v>1</v>
      </c>
      <c r="M720" s="183" t="b">
        <f t="shared" si="224"/>
        <v>1</v>
      </c>
      <c r="T720" s="42" t="b">
        <f t="shared" si="219"/>
        <v>1</v>
      </c>
      <c r="U720" s="42" t="b">
        <f t="shared" si="220"/>
        <v>1</v>
      </c>
    </row>
    <row r="721" spans="1:21" ht="30">
      <c r="A721" s="52"/>
      <c r="B721" s="52"/>
      <c r="C721" s="52"/>
      <c r="D721" s="46"/>
      <c r="E721" s="47" t="s">
        <v>898</v>
      </c>
      <c r="F721" s="48">
        <f>G721+H721</f>
        <v>6235.5</v>
      </c>
      <c r="G721" s="48">
        <v>6110.7</v>
      </c>
      <c r="H721" s="48">
        <v>124.8</v>
      </c>
      <c r="I721" s="48">
        <f t="shared" si="209"/>
        <v>6235.5</v>
      </c>
      <c r="J721" s="48">
        <f t="shared" si="210"/>
        <v>6110.7</v>
      </c>
      <c r="K721" s="48">
        <f t="shared" si="211"/>
        <v>124.8</v>
      </c>
      <c r="L721" s="183" t="b">
        <f t="shared" si="223"/>
        <v>1</v>
      </c>
      <c r="M721" s="183" t="b">
        <f t="shared" si="224"/>
        <v>1</v>
      </c>
      <c r="T721" s="42" t="b">
        <f t="shared" si="219"/>
        <v>1</v>
      </c>
      <c r="U721" s="42" t="b">
        <f t="shared" si="220"/>
        <v>1</v>
      </c>
    </row>
    <row r="722" spans="1:21" ht="165">
      <c r="A722" s="49" t="s">
        <v>261</v>
      </c>
      <c r="B722" s="224" t="s">
        <v>149</v>
      </c>
      <c r="C722" s="49" t="s">
        <v>629</v>
      </c>
      <c r="D722" s="46" t="s">
        <v>838</v>
      </c>
      <c r="E722" s="50" t="s">
        <v>51</v>
      </c>
      <c r="F722" s="48">
        <f>F723+F741</f>
        <v>4649658.3</v>
      </c>
      <c r="G722" s="48">
        <f>G723+G741</f>
        <v>15317.5</v>
      </c>
      <c r="H722" s="48">
        <f>H723+H741</f>
        <v>4634340.8</v>
      </c>
      <c r="I722" s="48">
        <f t="shared" si="209"/>
        <v>4649658.3</v>
      </c>
      <c r="J722" s="48">
        <f t="shared" si="210"/>
        <v>15317.5</v>
      </c>
      <c r="K722" s="48">
        <f t="shared" si="211"/>
        <v>4634340.8</v>
      </c>
      <c r="L722" s="183" t="b">
        <f t="shared" si="223"/>
        <v>1</v>
      </c>
      <c r="M722" s="183" t="b">
        <f t="shared" si="224"/>
        <v>1</v>
      </c>
      <c r="N722" s="43" t="b">
        <f aca="true" t="shared" si="225" ref="N722:S722">F723+F741=F722</f>
        <v>1</v>
      </c>
      <c r="O722" s="43" t="b">
        <f t="shared" si="225"/>
        <v>1</v>
      </c>
      <c r="P722" s="43" t="b">
        <f t="shared" si="225"/>
        <v>1</v>
      </c>
      <c r="Q722" s="43" t="b">
        <f t="shared" si="225"/>
        <v>1</v>
      </c>
      <c r="R722" s="43" t="b">
        <f t="shared" si="225"/>
        <v>1</v>
      </c>
      <c r="S722" s="43" t="b">
        <f t="shared" si="225"/>
        <v>1</v>
      </c>
      <c r="T722" s="42" t="b">
        <f t="shared" si="219"/>
        <v>1</v>
      </c>
      <c r="U722" s="42" t="b">
        <f t="shared" si="220"/>
        <v>1</v>
      </c>
    </row>
    <row r="723" spans="1:21" ht="60">
      <c r="A723" s="52"/>
      <c r="B723" s="52"/>
      <c r="C723" s="52"/>
      <c r="D723" s="46" t="s">
        <v>39</v>
      </c>
      <c r="E723" s="50" t="s">
        <v>51</v>
      </c>
      <c r="F723" s="48">
        <f>SUM(F724:F740)</f>
        <v>4645029.3</v>
      </c>
      <c r="G723" s="48">
        <f>SUM(G724:G740)</f>
        <v>15317.5</v>
      </c>
      <c r="H723" s="48">
        <f>SUM(H724:H740)</f>
        <v>4629711.8</v>
      </c>
      <c r="I723" s="48">
        <f t="shared" si="209"/>
        <v>4645029.3</v>
      </c>
      <c r="J723" s="48">
        <f t="shared" si="210"/>
        <v>15317.5</v>
      </c>
      <c r="K723" s="48">
        <f t="shared" si="211"/>
        <v>4629711.8</v>
      </c>
      <c r="L723" s="183" t="b">
        <f t="shared" si="223"/>
        <v>1</v>
      </c>
      <c r="M723" s="183" t="b">
        <f t="shared" si="224"/>
        <v>1</v>
      </c>
      <c r="N723" s="104" t="b">
        <f aca="true" t="shared" si="226" ref="N723:S723">SUM(F724:F740)=F723</f>
        <v>1</v>
      </c>
      <c r="O723" s="104" t="b">
        <f t="shared" si="226"/>
        <v>1</v>
      </c>
      <c r="P723" s="104" t="b">
        <f t="shared" si="226"/>
        <v>1</v>
      </c>
      <c r="Q723" s="104" t="b">
        <f t="shared" si="226"/>
        <v>1</v>
      </c>
      <c r="R723" s="104" t="b">
        <f t="shared" si="226"/>
        <v>1</v>
      </c>
      <c r="S723" s="104" t="b">
        <f t="shared" si="226"/>
        <v>1</v>
      </c>
      <c r="T723" s="42" t="b">
        <f t="shared" si="219"/>
        <v>1</v>
      </c>
      <c r="U723" s="42" t="b">
        <f t="shared" si="220"/>
        <v>1</v>
      </c>
    </row>
    <row r="724" spans="1:21" ht="30">
      <c r="A724" s="52"/>
      <c r="B724" s="52"/>
      <c r="C724" s="52"/>
      <c r="D724" s="46"/>
      <c r="E724" s="71" t="s">
        <v>65</v>
      </c>
      <c r="F724" s="48">
        <f>G724+H724</f>
        <v>954000</v>
      </c>
      <c r="G724" s="48">
        <f aca="true" t="shared" si="227" ref="G724:H735">G744</f>
        <v>0</v>
      </c>
      <c r="H724" s="48">
        <f>H744</f>
        <v>954000</v>
      </c>
      <c r="I724" s="48">
        <f t="shared" si="209"/>
        <v>954000</v>
      </c>
      <c r="J724" s="48">
        <f t="shared" si="210"/>
        <v>0</v>
      </c>
      <c r="K724" s="48">
        <f t="shared" si="211"/>
        <v>954000</v>
      </c>
      <c r="L724" s="183" t="b">
        <f t="shared" si="223"/>
        <v>1</v>
      </c>
      <c r="M724" s="183" t="b">
        <f t="shared" si="224"/>
        <v>1</v>
      </c>
      <c r="Q724" s="43" t="b">
        <f>I724=F724</f>
        <v>1</v>
      </c>
      <c r="R724" s="43" t="b">
        <f>J724=G724</f>
        <v>1</v>
      </c>
      <c r="S724" s="43" t="b">
        <f>K724=H724</f>
        <v>1</v>
      </c>
      <c r="T724" s="42" t="b">
        <f t="shared" si="219"/>
        <v>1</v>
      </c>
      <c r="U724" s="42" t="b">
        <f t="shared" si="220"/>
        <v>1</v>
      </c>
    </row>
    <row r="725" spans="1:21" ht="30">
      <c r="A725" s="52"/>
      <c r="B725" s="52"/>
      <c r="C725" s="52"/>
      <c r="D725" s="46"/>
      <c r="E725" s="71" t="s">
        <v>64</v>
      </c>
      <c r="F725" s="48">
        <f t="shared" si="218"/>
        <v>300650</v>
      </c>
      <c r="G725" s="48">
        <f t="shared" si="227"/>
        <v>0</v>
      </c>
      <c r="H725" s="48">
        <f t="shared" si="227"/>
        <v>300650</v>
      </c>
      <c r="I725" s="48">
        <f t="shared" si="209"/>
        <v>300650</v>
      </c>
      <c r="J725" s="48">
        <f t="shared" si="210"/>
        <v>0</v>
      </c>
      <c r="K725" s="48">
        <f t="shared" si="211"/>
        <v>300650</v>
      </c>
      <c r="L725" s="183" t="b">
        <f t="shared" si="223"/>
        <v>1</v>
      </c>
      <c r="M725" s="183" t="b">
        <f t="shared" si="224"/>
        <v>1</v>
      </c>
      <c r="Q725" s="43" t="b">
        <f aca="true" t="shared" si="228" ref="Q725:Q740">I725=F725</f>
        <v>1</v>
      </c>
      <c r="R725" s="43" t="b">
        <f aca="true" t="shared" si="229" ref="R725:R740">J725=G725</f>
        <v>1</v>
      </c>
      <c r="S725" s="43" t="b">
        <f aca="true" t="shared" si="230" ref="S725:S740">K725=H725</f>
        <v>1</v>
      </c>
      <c r="T725" s="42" t="b">
        <f t="shared" si="219"/>
        <v>1</v>
      </c>
      <c r="U725" s="42" t="b">
        <f t="shared" si="220"/>
        <v>1</v>
      </c>
    </row>
    <row r="726" spans="1:21" ht="30">
      <c r="A726" s="52"/>
      <c r="B726" s="52"/>
      <c r="C726" s="52"/>
      <c r="D726" s="46"/>
      <c r="E726" s="71" t="s">
        <v>63</v>
      </c>
      <c r="F726" s="48">
        <f t="shared" si="218"/>
        <v>250</v>
      </c>
      <c r="G726" s="48">
        <f t="shared" si="227"/>
        <v>0</v>
      </c>
      <c r="H726" s="48">
        <f t="shared" si="227"/>
        <v>250</v>
      </c>
      <c r="I726" s="48">
        <f t="shared" si="209"/>
        <v>250</v>
      </c>
      <c r="J726" s="48">
        <f t="shared" si="210"/>
        <v>0</v>
      </c>
      <c r="K726" s="48">
        <f t="shared" si="211"/>
        <v>250</v>
      </c>
      <c r="L726" s="183" t="b">
        <f t="shared" si="223"/>
        <v>1</v>
      </c>
      <c r="M726" s="183" t="b">
        <f t="shared" si="224"/>
        <v>1</v>
      </c>
      <c r="Q726" s="43" t="b">
        <f t="shared" si="228"/>
        <v>1</v>
      </c>
      <c r="R726" s="43" t="b">
        <f t="shared" si="229"/>
        <v>1</v>
      </c>
      <c r="S726" s="43" t="b">
        <f t="shared" si="230"/>
        <v>1</v>
      </c>
      <c r="T726" s="42" t="b">
        <f t="shared" si="219"/>
        <v>1</v>
      </c>
      <c r="U726" s="42" t="b">
        <f t="shared" si="220"/>
        <v>1</v>
      </c>
    </row>
    <row r="727" spans="1:21" ht="30">
      <c r="A727" s="52"/>
      <c r="B727" s="52"/>
      <c r="C727" s="52"/>
      <c r="D727" s="46"/>
      <c r="E727" s="71" t="s">
        <v>62</v>
      </c>
      <c r="F727" s="48">
        <f t="shared" si="218"/>
        <v>52000</v>
      </c>
      <c r="G727" s="48">
        <f t="shared" si="227"/>
        <v>0</v>
      </c>
      <c r="H727" s="48">
        <f t="shared" si="227"/>
        <v>52000</v>
      </c>
      <c r="I727" s="48">
        <f t="shared" si="209"/>
        <v>52000</v>
      </c>
      <c r="J727" s="48">
        <f t="shared" si="210"/>
        <v>0</v>
      </c>
      <c r="K727" s="48">
        <f t="shared" si="211"/>
        <v>52000</v>
      </c>
      <c r="L727" s="183" t="b">
        <f t="shared" si="223"/>
        <v>1</v>
      </c>
      <c r="M727" s="183" t="b">
        <f t="shared" si="224"/>
        <v>1</v>
      </c>
      <c r="Q727" s="43" t="b">
        <f t="shared" si="228"/>
        <v>1</v>
      </c>
      <c r="R727" s="43" t="b">
        <f t="shared" si="229"/>
        <v>1</v>
      </c>
      <c r="S727" s="43" t="b">
        <f t="shared" si="230"/>
        <v>1</v>
      </c>
      <c r="T727" s="42" t="b">
        <f t="shared" si="219"/>
        <v>1</v>
      </c>
      <c r="U727" s="42" t="b">
        <f t="shared" si="220"/>
        <v>1</v>
      </c>
    </row>
    <row r="728" spans="1:21" ht="30">
      <c r="A728" s="52"/>
      <c r="B728" s="52"/>
      <c r="C728" s="52"/>
      <c r="D728" s="46"/>
      <c r="E728" s="71" t="s">
        <v>61</v>
      </c>
      <c r="F728" s="48">
        <f t="shared" si="218"/>
        <v>28000</v>
      </c>
      <c r="G728" s="48">
        <f t="shared" si="227"/>
        <v>0</v>
      </c>
      <c r="H728" s="48">
        <f t="shared" si="227"/>
        <v>28000</v>
      </c>
      <c r="I728" s="48">
        <f t="shared" si="209"/>
        <v>28000</v>
      </c>
      <c r="J728" s="48">
        <f t="shared" si="210"/>
        <v>0</v>
      </c>
      <c r="K728" s="48">
        <f t="shared" si="211"/>
        <v>28000</v>
      </c>
      <c r="L728" s="183" t="b">
        <f t="shared" si="223"/>
        <v>1</v>
      </c>
      <c r="M728" s="183" t="b">
        <f t="shared" si="224"/>
        <v>1</v>
      </c>
      <c r="Q728" s="43" t="b">
        <f t="shared" si="228"/>
        <v>1</v>
      </c>
      <c r="R728" s="43" t="b">
        <f t="shared" si="229"/>
        <v>1</v>
      </c>
      <c r="S728" s="43" t="b">
        <f t="shared" si="230"/>
        <v>1</v>
      </c>
      <c r="T728" s="42" t="b">
        <f t="shared" si="219"/>
        <v>1</v>
      </c>
      <c r="U728" s="42" t="b">
        <f t="shared" si="220"/>
        <v>1</v>
      </c>
    </row>
    <row r="729" spans="1:21" ht="30">
      <c r="A729" s="52"/>
      <c r="B729" s="52"/>
      <c r="C729" s="52"/>
      <c r="D729" s="46"/>
      <c r="E729" s="71" t="s">
        <v>60</v>
      </c>
      <c r="F729" s="48">
        <f t="shared" si="218"/>
        <v>2362237.1</v>
      </c>
      <c r="G729" s="48">
        <f t="shared" si="227"/>
        <v>0</v>
      </c>
      <c r="H729" s="48">
        <f t="shared" si="227"/>
        <v>2362237.1</v>
      </c>
      <c r="I729" s="48">
        <f t="shared" si="209"/>
        <v>2362237.1</v>
      </c>
      <c r="J729" s="48">
        <f t="shared" si="210"/>
        <v>0</v>
      </c>
      <c r="K729" s="48">
        <f t="shared" si="211"/>
        <v>2362237.1</v>
      </c>
      <c r="L729" s="183" t="b">
        <f t="shared" si="223"/>
        <v>1</v>
      </c>
      <c r="M729" s="183" t="b">
        <f t="shared" si="224"/>
        <v>1</v>
      </c>
      <c r="Q729" s="43" t="b">
        <f t="shared" si="228"/>
        <v>1</v>
      </c>
      <c r="R729" s="43" t="b">
        <f t="shared" si="229"/>
        <v>1</v>
      </c>
      <c r="S729" s="43" t="b">
        <f t="shared" si="230"/>
        <v>1</v>
      </c>
      <c r="T729" s="42" t="b">
        <f t="shared" si="219"/>
        <v>1</v>
      </c>
      <c r="U729" s="42" t="b">
        <f t="shared" si="220"/>
        <v>1</v>
      </c>
    </row>
    <row r="730" spans="1:21" ht="30">
      <c r="A730" s="52"/>
      <c r="B730" s="52"/>
      <c r="C730" s="52"/>
      <c r="D730" s="46"/>
      <c r="E730" s="71" t="s">
        <v>59</v>
      </c>
      <c r="F730" s="48">
        <f t="shared" si="218"/>
        <v>185653.3</v>
      </c>
      <c r="G730" s="48">
        <f t="shared" si="227"/>
        <v>0</v>
      </c>
      <c r="H730" s="48">
        <f t="shared" si="227"/>
        <v>185653.3</v>
      </c>
      <c r="I730" s="48">
        <f aca="true" t="shared" si="231" ref="I730:I779">F730</f>
        <v>185653.3</v>
      </c>
      <c r="J730" s="48">
        <f aca="true" t="shared" si="232" ref="J730:J779">G730</f>
        <v>0</v>
      </c>
      <c r="K730" s="48">
        <f aca="true" t="shared" si="233" ref="K730:K779">H730</f>
        <v>185653.3</v>
      </c>
      <c r="L730" s="183" t="b">
        <f t="shared" si="223"/>
        <v>1</v>
      </c>
      <c r="M730" s="183" t="b">
        <f t="shared" si="224"/>
        <v>1</v>
      </c>
      <c r="Q730" s="43" t="b">
        <f t="shared" si="228"/>
        <v>1</v>
      </c>
      <c r="R730" s="43" t="b">
        <f t="shared" si="229"/>
        <v>1</v>
      </c>
      <c r="S730" s="43" t="b">
        <f t="shared" si="230"/>
        <v>1</v>
      </c>
      <c r="T730" s="42" t="b">
        <f t="shared" si="219"/>
        <v>1</v>
      </c>
      <c r="U730" s="42" t="b">
        <f t="shared" si="220"/>
        <v>1</v>
      </c>
    </row>
    <row r="731" spans="1:21" ht="30">
      <c r="A731" s="52"/>
      <c r="B731" s="52"/>
      <c r="C731" s="52"/>
      <c r="D731" s="46"/>
      <c r="E731" s="71" t="s">
        <v>58</v>
      </c>
      <c r="F731" s="48">
        <f t="shared" si="218"/>
        <v>28064.4</v>
      </c>
      <c r="G731" s="48">
        <f t="shared" si="227"/>
        <v>0</v>
      </c>
      <c r="H731" s="48">
        <f t="shared" si="227"/>
        <v>28064.4</v>
      </c>
      <c r="I731" s="48">
        <f t="shared" si="231"/>
        <v>28064.4</v>
      </c>
      <c r="J731" s="48">
        <f t="shared" si="232"/>
        <v>0</v>
      </c>
      <c r="K731" s="48">
        <f t="shared" si="233"/>
        <v>28064.4</v>
      </c>
      <c r="L731" s="183" t="b">
        <f t="shared" si="223"/>
        <v>1</v>
      </c>
      <c r="M731" s="183" t="b">
        <f t="shared" si="224"/>
        <v>1</v>
      </c>
      <c r="Q731" s="43" t="b">
        <f t="shared" si="228"/>
        <v>1</v>
      </c>
      <c r="R731" s="43" t="b">
        <f t="shared" si="229"/>
        <v>1</v>
      </c>
      <c r="S731" s="43" t="b">
        <f t="shared" si="230"/>
        <v>1</v>
      </c>
      <c r="T731" s="42" t="b">
        <f t="shared" si="219"/>
        <v>1</v>
      </c>
      <c r="U731" s="42" t="b">
        <f t="shared" si="220"/>
        <v>1</v>
      </c>
    </row>
    <row r="732" spans="1:21" ht="30">
      <c r="A732" s="52"/>
      <c r="B732" s="52"/>
      <c r="C732" s="52"/>
      <c r="D732" s="46"/>
      <c r="E732" s="71" t="s">
        <v>57</v>
      </c>
      <c r="F732" s="48">
        <f t="shared" si="218"/>
        <v>58699.5</v>
      </c>
      <c r="G732" s="48">
        <f t="shared" si="227"/>
        <v>0</v>
      </c>
      <c r="H732" s="48">
        <f t="shared" si="227"/>
        <v>58699.5</v>
      </c>
      <c r="I732" s="48">
        <f t="shared" si="231"/>
        <v>58699.5</v>
      </c>
      <c r="J732" s="48">
        <f t="shared" si="232"/>
        <v>0</v>
      </c>
      <c r="K732" s="48">
        <f t="shared" si="233"/>
        <v>58699.5</v>
      </c>
      <c r="L732" s="183" t="b">
        <f t="shared" si="223"/>
        <v>1</v>
      </c>
      <c r="M732" s="183" t="b">
        <f t="shared" si="224"/>
        <v>1</v>
      </c>
      <c r="Q732" s="43" t="b">
        <f t="shared" si="228"/>
        <v>1</v>
      </c>
      <c r="R732" s="43" t="b">
        <f t="shared" si="229"/>
        <v>1</v>
      </c>
      <c r="S732" s="43" t="b">
        <f t="shared" si="230"/>
        <v>1</v>
      </c>
      <c r="T732" s="42" t="b">
        <f t="shared" si="219"/>
        <v>1</v>
      </c>
      <c r="U732" s="42" t="b">
        <f t="shared" si="220"/>
        <v>1</v>
      </c>
    </row>
    <row r="733" spans="1:21" ht="30">
      <c r="A733" s="52"/>
      <c r="B733" s="52"/>
      <c r="C733" s="52"/>
      <c r="D733" s="46"/>
      <c r="E733" s="71" t="s">
        <v>56</v>
      </c>
      <c r="F733" s="48">
        <f t="shared" si="218"/>
        <v>302680.2</v>
      </c>
      <c r="G733" s="48">
        <f t="shared" si="227"/>
        <v>0</v>
      </c>
      <c r="H733" s="48">
        <f t="shared" si="227"/>
        <v>302680.2</v>
      </c>
      <c r="I733" s="48">
        <f t="shared" si="231"/>
        <v>302680.2</v>
      </c>
      <c r="J733" s="48">
        <f t="shared" si="232"/>
        <v>0</v>
      </c>
      <c r="K733" s="48">
        <f t="shared" si="233"/>
        <v>302680.2</v>
      </c>
      <c r="L733" s="183" t="b">
        <f t="shared" si="223"/>
        <v>1</v>
      </c>
      <c r="M733" s="183" t="b">
        <f t="shared" si="224"/>
        <v>1</v>
      </c>
      <c r="Q733" s="43" t="b">
        <f t="shared" si="228"/>
        <v>1</v>
      </c>
      <c r="R733" s="43" t="b">
        <f t="shared" si="229"/>
        <v>1</v>
      </c>
      <c r="S733" s="43" t="b">
        <f t="shared" si="230"/>
        <v>1</v>
      </c>
      <c r="T733" s="42" t="b">
        <f t="shared" si="219"/>
        <v>1</v>
      </c>
      <c r="U733" s="42" t="b">
        <f t="shared" si="220"/>
        <v>1</v>
      </c>
    </row>
    <row r="734" spans="1:21" ht="30">
      <c r="A734" s="52"/>
      <c r="B734" s="52"/>
      <c r="C734" s="52"/>
      <c r="D734" s="46"/>
      <c r="E734" s="71" t="s">
        <v>55</v>
      </c>
      <c r="F734" s="48">
        <f t="shared" si="218"/>
        <v>29000</v>
      </c>
      <c r="G734" s="48">
        <f t="shared" si="227"/>
        <v>0</v>
      </c>
      <c r="H734" s="48">
        <f t="shared" si="227"/>
        <v>29000</v>
      </c>
      <c r="I734" s="48">
        <f t="shared" si="231"/>
        <v>29000</v>
      </c>
      <c r="J734" s="48">
        <f t="shared" si="232"/>
        <v>0</v>
      </c>
      <c r="K734" s="48">
        <f t="shared" si="233"/>
        <v>29000</v>
      </c>
      <c r="L734" s="183" t="b">
        <f t="shared" si="223"/>
        <v>1</v>
      </c>
      <c r="M734" s="183" t="b">
        <f t="shared" si="224"/>
        <v>1</v>
      </c>
      <c r="Q734" s="43" t="b">
        <f t="shared" si="228"/>
        <v>1</v>
      </c>
      <c r="R734" s="43" t="b">
        <f t="shared" si="229"/>
        <v>1</v>
      </c>
      <c r="S734" s="43" t="b">
        <f t="shared" si="230"/>
        <v>1</v>
      </c>
      <c r="T734" s="42" t="b">
        <f t="shared" si="219"/>
        <v>1</v>
      </c>
      <c r="U734" s="42" t="b">
        <f t="shared" si="220"/>
        <v>1</v>
      </c>
    </row>
    <row r="735" spans="1:21" ht="30">
      <c r="A735" s="52"/>
      <c r="B735" s="52"/>
      <c r="C735" s="52"/>
      <c r="D735" s="46"/>
      <c r="E735" s="71" t="s">
        <v>54</v>
      </c>
      <c r="F735" s="48">
        <f t="shared" si="218"/>
        <v>207557.6</v>
      </c>
      <c r="G735" s="48">
        <f t="shared" si="227"/>
        <v>0</v>
      </c>
      <c r="H735" s="48">
        <f t="shared" si="227"/>
        <v>207557.6</v>
      </c>
      <c r="I735" s="48">
        <f t="shared" si="231"/>
        <v>207557.6</v>
      </c>
      <c r="J735" s="48">
        <f t="shared" si="232"/>
        <v>0</v>
      </c>
      <c r="K735" s="48">
        <f t="shared" si="233"/>
        <v>207557.6</v>
      </c>
      <c r="L735" s="183" t="b">
        <f t="shared" si="223"/>
        <v>1</v>
      </c>
      <c r="M735" s="183" t="b">
        <f t="shared" si="224"/>
        <v>1</v>
      </c>
      <c r="Q735" s="43" t="b">
        <f t="shared" si="228"/>
        <v>1</v>
      </c>
      <c r="R735" s="43" t="b">
        <f t="shared" si="229"/>
        <v>1</v>
      </c>
      <c r="S735" s="43" t="b">
        <f t="shared" si="230"/>
        <v>1</v>
      </c>
      <c r="T735" s="42" t="b">
        <f t="shared" si="219"/>
        <v>1</v>
      </c>
      <c r="U735" s="42" t="b">
        <f t="shared" si="220"/>
        <v>1</v>
      </c>
    </row>
    <row r="736" spans="1:21" ht="30">
      <c r="A736" s="52"/>
      <c r="B736" s="52"/>
      <c r="C736" s="52"/>
      <c r="D736" s="46"/>
      <c r="E736" s="71" t="s">
        <v>588</v>
      </c>
      <c r="F736" s="48">
        <f t="shared" si="218"/>
        <v>7</v>
      </c>
      <c r="G736" s="48">
        <f aca="true" t="shared" si="234" ref="G736:H738">G756</f>
        <v>0</v>
      </c>
      <c r="H736" s="48">
        <f t="shared" si="234"/>
        <v>7</v>
      </c>
      <c r="I736" s="48">
        <f t="shared" si="231"/>
        <v>7</v>
      </c>
      <c r="J736" s="48">
        <f t="shared" si="232"/>
        <v>0</v>
      </c>
      <c r="K736" s="48">
        <f t="shared" si="233"/>
        <v>7</v>
      </c>
      <c r="L736" s="183" t="b">
        <f t="shared" si="223"/>
        <v>1</v>
      </c>
      <c r="M736" s="183" t="b">
        <f t="shared" si="224"/>
        <v>1</v>
      </c>
      <c r="Q736" s="43" t="b">
        <f t="shared" si="228"/>
        <v>1</v>
      </c>
      <c r="R736" s="43" t="b">
        <f t="shared" si="229"/>
        <v>1</v>
      </c>
      <c r="S736" s="43" t="b">
        <f t="shared" si="230"/>
        <v>1</v>
      </c>
      <c r="T736" s="42" t="b">
        <f t="shared" si="219"/>
        <v>1</v>
      </c>
      <c r="U736" s="42" t="b">
        <f t="shared" si="220"/>
        <v>1</v>
      </c>
    </row>
    <row r="737" spans="1:21" ht="30">
      <c r="A737" s="52"/>
      <c r="B737" s="52"/>
      <c r="C737" s="52"/>
      <c r="D737" s="46"/>
      <c r="E737" s="71" t="s">
        <v>933</v>
      </c>
      <c r="F737" s="48">
        <f>F757</f>
        <v>23600</v>
      </c>
      <c r="G737" s="48">
        <f t="shared" si="234"/>
        <v>0</v>
      </c>
      <c r="H737" s="48">
        <f t="shared" si="234"/>
        <v>23600</v>
      </c>
      <c r="I737" s="48">
        <f aca="true" t="shared" si="235" ref="I737:K739">F737</f>
        <v>23600</v>
      </c>
      <c r="J737" s="48">
        <f t="shared" si="235"/>
        <v>0</v>
      </c>
      <c r="K737" s="48">
        <f t="shared" si="235"/>
        <v>23600</v>
      </c>
      <c r="L737" s="183" t="b">
        <f t="shared" si="223"/>
        <v>1</v>
      </c>
      <c r="M737" s="183" t="b">
        <f t="shared" si="224"/>
        <v>1</v>
      </c>
      <c r="Q737" s="43" t="b">
        <f t="shared" si="228"/>
        <v>1</v>
      </c>
      <c r="R737" s="43" t="b">
        <f t="shared" si="229"/>
        <v>1</v>
      </c>
      <c r="S737" s="43" t="b">
        <f t="shared" si="230"/>
        <v>1</v>
      </c>
      <c r="T737" s="42" t="b">
        <f t="shared" si="219"/>
        <v>1</v>
      </c>
      <c r="U737" s="42" t="b">
        <f t="shared" si="220"/>
        <v>1</v>
      </c>
    </row>
    <row r="738" spans="1:21" ht="30">
      <c r="A738" s="52"/>
      <c r="B738" s="52"/>
      <c r="C738" s="52"/>
      <c r="D738" s="46"/>
      <c r="E738" s="71" t="s">
        <v>422</v>
      </c>
      <c r="F738" s="48">
        <f>F758</f>
        <v>52000</v>
      </c>
      <c r="G738" s="48">
        <f t="shared" si="234"/>
        <v>0</v>
      </c>
      <c r="H738" s="48">
        <f t="shared" si="234"/>
        <v>52000</v>
      </c>
      <c r="I738" s="48">
        <f t="shared" si="235"/>
        <v>52000</v>
      </c>
      <c r="J738" s="48">
        <f t="shared" si="235"/>
        <v>0</v>
      </c>
      <c r="K738" s="48">
        <f t="shared" si="235"/>
        <v>52000</v>
      </c>
      <c r="L738" s="183" t="b">
        <f t="shared" si="223"/>
        <v>1</v>
      </c>
      <c r="M738" s="183" t="b">
        <f t="shared" si="224"/>
        <v>1</v>
      </c>
      <c r="Q738" s="43" t="b">
        <f t="shared" si="228"/>
        <v>1</v>
      </c>
      <c r="R738" s="43" t="b">
        <f t="shared" si="229"/>
        <v>1</v>
      </c>
      <c r="S738" s="43" t="b">
        <f t="shared" si="230"/>
        <v>1</v>
      </c>
      <c r="T738" s="42" t="b">
        <f t="shared" si="219"/>
        <v>1</v>
      </c>
      <c r="U738" s="42" t="b">
        <f t="shared" si="220"/>
        <v>1</v>
      </c>
    </row>
    <row r="739" spans="1:21" ht="30">
      <c r="A739" s="52"/>
      <c r="B739" s="52"/>
      <c r="C739" s="52"/>
      <c r="D739" s="46"/>
      <c r="E739" s="71" t="s">
        <v>12</v>
      </c>
      <c r="F739" s="48">
        <f>G739+H739</f>
        <v>45000</v>
      </c>
      <c r="G739" s="48">
        <v>0</v>
      </c>
      <c r="H739" s="48">
        <v>45000</v>
      </c>
      <c r="I739" s="48">
        <f t="shared" si="235"/>
        <v>45000</v>
      </c>
      <c r="J739" s="48">
        <f t="shared" si="235"/>
        <v>0</v>
      </c>
      <c r="K739" s="48">
        <f t="shared" si="235"/>
        <v>45000</v>
      </c>
      <c r="L739" s="183" t="b">
        <f t="shared" si="223"/>
        <v>1</v>
      </c>
      <c r="M739" s="183" t="b">
        <f t="shared" si="224"/>
        <v>1</v>
      </c>
      <c r="Q739" s="43" t="b">
        <f t="shared" si="228"/>
        <v>1</v>
      </c>
      <c r="R739" s="43" t="b">
        <f t="shared" si="229"/>
        <v>1</v>
      </c>
      <c r="S739" s="43" t="b">
        <f t="shared" si="230"/>
        <v>1</v>
      </c>
      <c r="T739" s="42" t="b">
        <f t="shared" si="219"/>
        <v>1</v>
      </c>
      <c r="U739" s="42" t="b">
        <f t="shared" si="220"/>
        <v>1</v>
      </c>
    </row>
    <row r="740" spans="1:21" ht="30">
      <c r="A740" s="52"/>
      <c r="B740" s="52"/>
      <c r="C740" s="52"/>
      <c r="D740" s="46"/>
      <c r="E740" s="71" t="s">
        <v>895</v>
      </c>
      <c r="F740" s="48">
        <f>F764</f>
        <v>15630.2</v>
      </c>
      <c r="G740" s="48">
        <f>G764</f>
        <v>15317.5</v>
      </c>
      <c r="H740" s="48">
        <f>H764</f>
        <v>312.7</v>
      </c>
      <c r="I740" s="48">
        <f t="shared" si="231"/>
        <v>15630.2</v>
      </c>
      <c r="J740" s="48">
        <f t="shared" si="232"/>
        <v>15317.5</v>
      </c>
      <c r="K740" s="48">
        <f t="shared" si="233"/>
        <v>312.7</v>
      </c>
      <c r="L740" s="183" t="b">
        <f t="shared" si="223"/>
        <v>1</v>
      </c>
      <c r="M740" s="183" t="b">
        <f t="shared" si="224"/>
        <v>1</v>
      </c>
      <c r="Q740" s="43" t="b">
        <f t="shared" si="228"/>
        <v>1</v>
      </c>
      <c r="R740" s="43" t="b">
        <f t="shared" si="229"/>
        <v>1</v>
      </c>
      <c r="S740" s="43" t="b">
        <f t="shared" si="230"/>
        <v>1</v>
      </c>
      <c r="T740" s="42" t="b">
        <f t="shared" si="219"/>
        <v>1</v>
      </c>
      <c r="U740" s="42" t="b">
        <f t="shared" si="220"/>
        <v>1</v>
      </c>
    </row>
    <row r="741" spans="1:21" ht="60">
      <c r="A741" s="52"/>
      <c r="B741" s="52"/>
      <c r="C741" s="52"/>
      <c r="D741" s="46" t="s">
        <v>343</v>
      </c>
      <c r="E741" s="88" t="s">
        <v>854</v>
      </c>
      <c r="F741" s="97">
        <f>F760</f>
        <v>4629</v>
      </c>
      <c r="G741" s="97">
        <f>G760</f>
        <v>0</v>
      </c>
      <c r="H741" s="97">
        <f>H760</f>
        <v>4629</v>
      </c>
      <c r="I741" s="97">
        <f t="shared" si="231"/>
        <v>4629</v>
      </c>
      <c r="J741" s="97">
        <f t="shared" si="232"/>
        <v>0</v>
      </c>
      <c r="K741" s="97">
        <f t="shared" si="233"/>
        <v>4629</v>
      </c>
      <c r="L741" s="183" t="b">
        <f t="shared" si="223"/>
        <v>1</v>
      </c>
      <c r="M741" s="183" t="b">
        <f t="shared" si="224"/>
        <v>1</v>
      </c>
      <c r="T741" s="42" t="b">
        <f t="shared" si="219"/>
        <v>1</v>
      </c>
      <c r="U741" s="42" t="b">
        <f t="shared" si="220"/>
        <v>1</v>
      </c>
    </row>
    <row r="742" spans="1:21" ht="30">
      <c r="A742" s="311" t="s">
        <v>680</v>
      </c>
      <c r="B742" s="311" t="s">
        <v>149</v>
      </c>
      <c r="C742" s="311" t="s">
        <v>846</v>
      </c>
      <c r="D742" s="46" t="s">
        <v>838</v>
      </c>
      <c r="E742" s="50" t="s">
        <v>51</v>
      </c>
      <c r="F742" s="48">
        <f>F743+F760</f>
        <v>4634028.1</v>
      </c>
      <c r="G742" s="48">
        <f>G743+G760</f>
        <v>0</v>
      </c>
      <c r="H742" s="48">
        <f>H743+H760</f>
        <v>4634028.1</v>
      </c>
      <c r="I742" s="48">
        <f t="shared" si="231"/>
        <v>4634028.1</v>
      </c>
      <c r="J742" s="48">
        <f t="shared" si="232"/>
        <v>0</v>
      </c>
      <c r="K742" s="48">
        <f t="shared" si="233"/>
        <v>4634028.1</v>
      </c>
      <c r="L742" s="183" t="b">
        <f t="shared" si="223"/>
        <v>1</v>
      </c>
      <c r="M742" s="183" t="b">
        <f t="shared" si="224"/>
        <v>1</v>
      </c>
      <c r="N742" s="43" t="b">
        <f aca="true" t="shared" si="236" ref="N742:S742">F743+F760=F742</f>
        <v>1</v>
      </c>
      <c r="O742" s="43" t="b">
        <f t="shared" si="236"/>
        <v>1</v>
      </c>
      <c r="P742" s="43" t="b">
        <f t="shared" si="236"/>
        <v>1</v>
      </c>
      <c r="Q742" s="43" t="b">
        <f t="shared" si="236"/>
        <v>1</v>
      </c>
      <c r="R742" s="43" t="b">
        <f t="shared" si="236"/>
        <v>1</v>
      </c>
      <c r="S742" s="43" t="b">
        <f t="shared" si="236"/>
        <v>1</v>
      </c>
      <c r="T742" s="42" t="b">
        <f t="shared" si="219"/>
        <v>1</v>
      </c>
      <c r="U742" s="42" t="b">
        <f t="shared" si="220"/>
        <v>1</v>
      </c>
    </row>
    <row r="743" spans="1:21" ht="60">
      <c r="A743" s="312"/>
      <c r="B743" s="312"/>
      <c r="C743" s="312"/>
      <c r="D743" s="46" t="s">
        <v>39</v>
      </c>
      <c r="E743" s="50" t="s">
        <v>51</v>
      </c>
      <c r="F743" s="48">
        <f>SUM(F744:F759)</f>
        <v>4629399.1</v>
      </c>
      <c r="G743" s="48">
        <f>SUM(G744:G758)</f>
        <v>0</v>
      </c>
      <c r="H743" s="48">
        <f>SUM(H744:H759)</f>
        <v>4629399.1</v>
      </c>
      <c r="I743" s="48">
        <f>SUM(I744:I759)</f>
        <v>4629399.1</v>
      </c>
      <c r="J743" s="48">
        <f>SUM(J744:J759)</f>
        <v>0</v>
      </c>
      <c r="K743" s="48">
        <f>SUM(K744:K759)</f>
        <v>4629399.1</v>
      </c>
      <c r="L743" s="183" t="b">
        <f t="shared" si="223"/>
        <v>1</v>
      </c>
      <c r="M743" s="183" t="b">
        <f t="shared" si="224"/>
        <v>1</v>
      </c>
      <c r="N743" s="104" t="b">
        <f aca="true" t="shared" si="237" ref="N743:S743">SUM(F744:F759)=F743</f>
        <v>1</v>
      </c>
      <c r="O743" s="104" t="b">
        <f t="shared" si="237"/>
        <v>1</v>
      </c>
      <c r="P743" s="104" t="b">
        <f t="shared" si="237"/>
        <v>1</v>
      </c>
      <c r="Q743" s="104" t="b">
        <f t="shared" si="237"/>
        <v>1</v>
      </c>
      <c r="R743" s="104" t="b">
        <f t="shared" si="237"/>
        <v>1</v>
      </c>
      <c r="S743" s="104" t="b">
        <f t="shared" si="237"/>
        <v>1</v>
      </c>
      <c r="T743" s="42" t="b">
        <f t="shared" si="219"/>
        <v>1</v>
      </c>
      <c r="U743" s="42" t="b">
        <f t="shared" si="220"/>
        <v>1</v>
      </c>
    </row>
    <row r="744" spans="1:21" ht="30">
      <c r="A744" s="312"/>
      <c r="B744" s="312"/>
      <c r="C744" s="312"/>
      <c r="D744" s="46"/>
      <c r="E744" s="71" t="s">
        <v>65</v>
      </c>
      <c r="F744" s="48">
        <f t="shared" si="218"/>
        <v>954000</v>
      </c>
      <c r="G744" s="48">
        <v>0</v>
      </c>
      <c r="H744" s="48">
        <v>954000</v>
      </c>
      <c r="I744" s="48">
        <f t="shared" si="231"/>
        <v>954000</v>
      </c>
      <c r="J744" s="48">
        <f t="shared" si="232"/>
        <v>0</v>
      </c>
      <c r="K744" s="48">
        <f t="shared" si="233"/>
        <v>954000</v>
      </c>
      <c r="L744" s="183" t="b">
        <f t="shared" si="223"/>
        <v>1</v>
      </c>
      <c r="M744" s="183" t="b">
        <f t="shared" si="224"/>
        <v>1</v>
      </c>
      <c r="Q744" s="43" t="b">
        <f>I744=F744</f>
        <v>1</v>
      </c>
      <c r="R744" s="43" t="b">
        <f>J744=G744</f>
        <v>1</v>
      </c>
      <c r="S744" s="43" t="b">
        <f>K744=H744</f>
        <v>1</v>
      </c>
      <c r="T744" s="42" t="b">
        <f t="shared" si="219"/>
        <v>1</v>
      </c>
      <c r="U744" s="42" t="b">
        <f t="shared" si="220"/>
        <v>1</v>
      </c>
    </row>
    <row r="745" spans="1:21" ht="30">
      <c r="A745" s="312"/>
      <c r="B745" s="312"/>
      <c r="C745" s="312"/>
      <c r="D745" s="46"/>
      <c r="E745" s="71" t="s">
        <v>64</v>
      </c>
      <c r="F745" s="48">
        <f t="shared" si="218"/>
        <v>300650</v>
      </c>
      <c r="G745" s="48">
        <v>0</v>
      </c>
      <c r="H745" s="48">
        <v>300650</v>
      </c>
      <c r="I745" s="48">
        <f t="shared" si="231"/>
        <v>300650</v>
      </c>
      <c r="J745" s="48">
        <f t="shared" si="232"/>
        <v>0</v>
      </c>
      <c r="K745" s="48">
        <f t="shared" si="233"/>
        <v>300650</v>
      </c>
      <c r="L745" s="183" t="b">
        <f t="shared" si="223"/>
        <v>1</v>
      </c>
      <c r="M745" s="183" t="b">
        <f t="shared" si="224"/>
        <v>1</v>
      </c>
      <c r="Q745" s="43" t="b">
        <f aca="true" t="shared" si="238" ref="Q745:Q759">I745=F745</f>
        <v>1</v>
      </c>
      <c r="R745" s="43" t="b">
        <f aca="true" t="shared" si="239" ref="R745:R759">J745=G745</f>
        <v>1</v>
      </c>
      <c r="S745" s="43" t="b">
        <f aca="true" t="shared" si="240" ref="S745:S759">K745=H745</f>
        <v>1</v>
      </c>
      <c r="T745" s="42" t="b">
        <f t="shared" si="219"/>
        <v>1</v>
      </c>
      <c r="U745" s="42" t="b">
        <f t="shared" si="220"/>
        <v>1</v>
      </c>
    </row>
    <row r="746" spans="1:21" ht="30">
      <c r="A746" s="312"/>
      <c r="B746" s="312"/>
      <c r="C746" s="312"/>
      <c r="D746" s="46"/>
      <c r="E746" s="71" t="s">
        <v>63</v>
      </c>
      <c r="F746" s="48">
        <f t="shared" si="218"/>
        <v>250</v>
      </c>
      <c r="G746" s="48">
        <v>0</v>
      </c>
      <c r="H746" s="48">
        <v>250</v>
      </c>
      <c r="I746" s="48">
        <f t="shared" si="231"/>
        <v>250</v>
      </c>
      <c r="J746" s="48">
        <f t="shared" si="232"/>
        <v>0</v>
      </c>
      <c r="K746" s="48">
        <f t="shared" si="233"/>
        <v>250</v>
      </c>
      <c r="L746" s="183" t="b">
        <f t="shared" si="223"/>
        <v>1</v>
      </c>
      <c r="M746" s="183" t="b">
        <f t="shared" si="224"/>
        <v>1</v>
      </c>
      <c r="Q746" s="43" t="b">
        <f t="shared" si="238"/>
        <v>1</v>
      </c>
      <c r="R746" s="43" t="b">
        <f t="shared" si="239"/>
        <v>1</v>
      </c>
      <c r="S746" s="43" t="b">
        <f t="shared" si="240"/>
        <v>1</v>
      </c>
      <c r="T746" s="42" t="b">
        <f t="shared" si="219"/>
        <v>1</v>
      </c>
      <c r="U746" s="42" t="b">
        <f t="shared" si="220"/>
        <v>1</v>
      </c>
    </row>
    <row r="747" spans="1:21" ht="30">
      <c r="A747" s="312"/>
      <c r="B747" s="312"/>
      <c r="C747" s="312"/>
      <c r="D747" s="46"/>
      <c r="E747" s="71" t="s">
        <v>62</v>
      </c>
      <c r="F747" s="48">
        <f t="shared" si="218"/>
        <v>52000</v>
      </c>
      <c r="G747" s="48">
        <v>0</v>
      </c>
      <c r="H747" s="48">
        <v>52000</v>
      </c>
      <c r="I747" s="48">
        <f t="shared" si="231"/>
        <v>52000</v>
      </c>
      <c r="J747" s="48">
        <f t="shared" si="232"/>
        <v>0</v>
      </c>
      <c r="K747" s="48">
        <f t="shared" si="233"/>
        <v>52000</v>
      </c>
      <c r="L747" s="183" t="b">
        <f t="shared" si="223"/>
        <v>1</v>
      </c>
      <c r="M747" s="183" t="b">
        <f t="shared" si="224"/>
        <v>1</v>
      </c>
      <c r="Q747" s="43" t="b">
        <f t="shared" si="238"/>
        <v>1</v>
      </c>
      <c r="R747" s="43" t="b">
        <f t="shared" si="239"/>
        <v>1</v>
      </c>
      <c r="S747" s="43" t="b">
        <f t="shared" si="240"/>
        <v>1</v>
      </c>
      <c r="T747" s="42" t="b">
        <f t="shared" si="219"/>
        <v>1</v>
      </c>
      <c r="U747" s="42" t="b">
        <f t="shared" si="220"/>
        <v>1</v>
      </c>
    </row>
    <row r="748" spans="1:21" ht="30">
      <c r="A748" s="312"/>
      <c r="B748" s="312"/>
      <c r="C748" s="312"/>
      <c r="D748" s="46"/>
      <c r="E748" s="71" t="s">
        <v>61</v>
      </c>
      <c r="F748" s="48">
        <f t="shared" si="218"/>
        <v>28000</v>
      </c>
      <c r="G748" s="48">
        <v>0</v>
      </c>
      <c r="H748" s="48">
        <v>28000</v>
      </c>
      <c r="I748" s="48">
        <f t="shared" si="231"/>
        <v>28000</v>
      </c>
      <c r="J748" s="48">
        <f t="shared" si="232"/>
        <v>0</v>
      </c>
      <c r="K748" s="48">
        <f t="shared" si="233"/>
        <v>28000</v>
      </c>
      <c r="L748" s="183" t="b">
        <f t="shared" si="223"/>
        <v>1</v>
      </c>
      <c r="M748" s="183" t="b">
        <f t="shared" si="224"/>
        <v>1</v>
      </c>
      <c r="Q748" s="43" t="b">
        <f t="shared" si="238"/>
        <v>1</v>
      </c>
      <c r="R748" s="43" t="b">
        <f t="shared" si="239"/>
        <v>1</v>
      </c>
      <c r="S748" s="43" t="b">
        <f t="shared" si="240"/>
        <v>1</v>
      </c>
      <c r="T748" s="42" t="b">
        <f t="shared" si="219"/>
        <v>1</v>
      </c>
      <c r="U748" s="42" t="b">
        <f t="shared" si="220"/>
        <v>1</v>
      </c>
    </row>
    <row r="749" spans="1:21" ht="30">
      <c r="A749" s="312"/>
      <c r="B749" s="312"/>
      <c r="C749" s="312"/>
      <c r="D749" s="46"/>
      <c r="E749" s="71" t="s">
        <v>60</v>
      </c>
      <c r="F749" s="48">
        <f t="shared" si="218"/>
        <v>2362237.1</v>
      </c>
      <c r="G749" s="48">
        <v>0</v>
      </c>
      <c r="H749" s="48">
        <v>2362237.1</v>
      </c>
      <c r="I749" s="48">
        <f t="shared" si="231"/>
        <v>2362237.1</v>
      </c>
      <c r="J749" s="48">
        <f t="shared" si="232"/>
        <v>0</v>
      </c>
      <c r="K749" s="48">
        <f t="shared" si="233"/>
        <v>2362237.1</v>
      </c>
      <c r="L749" s="183" t="b">
        <f t="shared" si="223"/>
        <v>1</v>
      </c>
      <c r="M749" s="183" t="b">
        <f t="shared" si="224"/>
        <v>1</v>
      </c>
      <c r="Q749" s="43" t="b">
        <f t="shared" si="238"/>
        <v>1</v>
      </c>
      <c r="R749" s="43" t="b">
        <f t="shared" si="239"/>
        <v>1</v>
      </c>
      <c r="S749" s="43" t="b">
        <f t="shared" si="240"/>
        <v>1</v>
      </c>
      <c r="T749" s="42" t="b">
        <f t="shared" si="219"/>
        <v>1</v>
      </c>
      <c r="U749" s="42" t="b">
        <f t="shared" si="220"/>
        <v>1</v>
      </c>
    </row>
    <row r="750" spans="1:21" ht="30">
      <c r="A750" s="312"/>
      <c r="B750" s="312"/>
      <c r="C750" s="312"/>
      <c r="D750" s="46"/>
      <c r="E750" s="71" t="s">
        <v>59</v>
      </c>
      <c r="F750" s="48">
        <f t="shared" si="218"/>
        <v>185653.3</v>
      </c>
      <c r="G750" s="48">
        <v>0</v>
      </c>
      <c r="H750" s="48">
        <v>185653.3</v>
      </c>
      <c r="I750" s="48">
        <f t="shared" si="231"/>
        <v>185653.3</v>
      </c>
      <c r="J750" s="48">
        <f t="shared" si="232"/>
        <v>0</v>
      </c>
      <c r="K750" s="48">
        <f t="shared" si="233"/>
        <v>185653.3</v>
      </c>
      <c r="L750" s="183" t="b">
        <f t="shared" si="223"/>
        <v>1</v>
      </c>
      <c r="M750" s="183" t="b">
        <f t="shared" si="224"/>
        <v>1</v>
      </c>
      <c r="Q750" s="43" t="b">
        <f t="shared" si="238"/>
        <v>1</v>
      </c>
      <c r="R750" s="43" t="b">
        <f t="shared" si="239"/>
        <v>1</v>
      </c>
      <c r="S750" s="43" t="b">
        <f t="shared" si="240"/>
        <v>1</v>
      </c>
      <c r="T750" s="42" t="b">
        <f t="shared" si="219"/>
        <v>1</v>
      </c>
      <c r="U750" s="42" t="b">
        <f t="shared" si="220"/>
        <v>1</v>
      </c>
    </row>
    <row r="751" spans="1:21" ht="30">
      <c r="A751" s="312"/>
      <c r="B751" s="312"/>
      <c r="C751" s="312"/>
      <c r="D751" s="46"/>
      <c r="E751" s="71" t="s">
        <v>58</v>
      </c>
      <c r="F751" s="48">
        <f t="shared" si="218"/>
        <v>28064.4</v>
      </c>
      <c r="G751" s="48">
        <v>0</v>
      </c>
      <c r="H751" s="48">
        <v>28064.4</v>
      </c>
      <c r="I751" s="48">
        <f t="shared" si="231"/>
        <v>28064.4</v>
      </c>
      <c r="J751" s="48">
        <f t="shared" si="232"/>
        <v>0</v>
      </c>
      <c r="K751" s="48">
        <f t="shared" si="233"/>
        <v>28064.4</v>
      </c>
      <c r="L751" s="183" t="b">
        <f t="shared" si="223"/>
        <v>1</v>
      </c>
      <c r="M751" s="183" t="b">
        <f t="shared" si="224"/>
        <v>1</v>
      </c>
      <c r="Q751" s="43" t="b">
        <f t="shared" si="238"/>
        <v>1</v>
      </c>
      <c r="R751" s="43" t="b">
        <f t="shared" si="239"/>
        <v>1</v>
      </c>
      <c r="S751" s="43" t="b">
        <f t="shared" si="240"/>
        <v>1</v>
      </c>
      <c r="T751" s="42" t="b">
        <f t="shared" si="219"/>
        <v>1</v>
      </c>
      <c r="U751" s="42" t="b">
        <f t="shared" si="220"/>
        <v>1</v>
      </c>
    </row>
    <row r="752" spans="1:21" ht="30">
      <c r="A752" s="312"/>
      <c r="B752" s="312"/>
      <c r="C752" s="312"/>
      <c r="D752" s="46"/>
      <c r="E752" s="71" t="s">
        <v>57</v>
      </c>
      <c r="F752" s="48">
        <f t="shared" si="218"/>
        <v>58699.5</v>
      </c>
      <c r="G752" s="48">
        <v>0</v>
      </c>
      <c r="H752" s="48">
        <v>58699.5</v>
      </c>
      <c r="I752" s="48">
        <f t="shared" si="231"/>
        <v>58699.5</v>
      </c>
      <c r="J752" s="48">
        <f t="shared" si="232"/>
        <v>0</v>
      </c>
      <c r="K752" s="48">
        <f t="shared" si="233"/>
        <v>58699.5</v>
      </c>
      <c r="L752" s="183" t="b">
        <f t="shared" si="223"/>
        <v>1</v>
      </c>
      <c r="M752" s="183" t="b">
        <f t="shared" si="224"/>
        <v>1</v>
      </c>
      <c r="Q752" s="43" t="b">
        <f t="shared" si="238"/>
        <v>1</v>
      </c>
      <c r="R752" s="43" t="b">
        <f t="shared" si="239"/>
        <v>1</v>
      </c>
      <c r="S752" s="43" t="b">
        <f t="shared" si="240"/>
        <v>1</v>
      </c>
      <c r="T752" s="42" t="b">
        <f t="shared" si="219"/>
        <v>1</v>
      </c>
      <c r="U752" s="42" t="b">
        <f t="shared" si="220"/>
        <v>1</v>
      </c>
    </row>
    <row r="753" spans="1:21" ht="30">
      <c r="A753" s="312"/>
      <c r="B753" s="312"/>
      <c r="C753" s="312"/>
      <c r="D753" s="46"/>
      <c r="E753" s="71" t="s">
        <v>56</v>
      </c>
      <c r="F753" s="48">
        <f t="shared" si="218"/>
        <v>302680.2</v>
      </c>
      <c r="G753" s="48">
        <v>0</v>
      </c>
      <c r="H753" s="48">
        <v>302680.2</v>
      </c>
      <c r="I753" s="48">
        <f t="shared" si="231"/>
        <v>302680.2</v>
      </c>
      <c r="J753" s="48">
        <f t="shared" si="232"/>
        <v>0</v>
      </c>
      <c r="K753" s="48">
        <f t="shared" si="233"/>
        <v>302680.2</v>
      </c>
      <c r="L753" s="183" t="b">
        <f t="shared" si="223"/>
        <v>1</v>
      </c>
      <c r="M753" s="183" t="b">
        <f t="shared" si="224"/>
        <v>1</v>
      </c>
      <c r="Q753" s="43" t="b">
        <f t="shared" si="238"/>
        <v>1</v>
      </c>
      <c r="R753" s="43" t="b">
        <f t="shared" si="239"/>
        <v>1</v>
      </c>
      <c r="S753" s="43" t="b">
        <f t="shared" si="240"/>
        <v>1</v>
      </c>
      <c r="T753" s="42" t="b">
        <f t="shared" si="219"/>
        <v>1</v>
      </c>
      <c r="U753" s="42" t="b">
        <f t="shared" si="220"/>
        <v>1</v>
      </c>
    </row>
    <row r="754" spans="1:21" ht="30">
      <c r="A754" s="312"/>
      <c r="B754" s="312"/>
      <c r="C754" s="312"/>
      <c r="D754" s="46"/>
      <c r="E754" s="71" t="s">
        <v>55</v>
      </c>
      <c r="F754" s="48">
        <f t="shared" si="218"/>
        <v>29000</v>
      </c>
      <c r="G754" s="48">
        <v>0</v>
      </c>
      <c r="H754" s="48">
        <v>29000</v>
      </c>
      <c r="I754" s="48">
        <f t="shared" si="231"/>
        <v>29000</v>
      </c>
      <c r="J754" s="48">
        <f t="shared" si="232"/>
        <v>0</v>
      </c>
      <c r="K754" s="48">
        <f t="shared" si="233"/>
        <v>29000</v>
      </c>
      <c r="L754" s="183" t="b">
        <f t="shared" si="223"/>
        <v>1</v>
      </c>
      <c r="M754" s="183" t="b">
        <f t="shared" si="224"/>
        <v>1</v>
      </c>
      <c r="Q754" s="43" t="b">
        <f t="shared" si="238"/>
        <v>1</v>
      </c>
      <c r="R754" s="43" t="b">
        <f t="shared" si="239"/>
        <v>1</v>
      </c>
      <c r="S754" s="43" t="b">
        <f t="shared" si="240"/>
        <v>1</v>
      </c>
      <c r="T754" s="42" t="b">
        <f t="shared" si="219"/>
        <v>1</v>
      </c>
      <c r="U754" s="42" t="b">
        <f t="shared" si="220"/>
        <v>1</v>
      </c>
    </row>
    <row r="755" spans="1:21" ht="30">
      <c r="A755" s="312"/>
      <c r="B755" s="312"/>
      <c r="C755" s="312"/>
      <c r="D755" s="46"/>
      <c r="E755" s="71" t="s">
        <v>54</v>
      </c>
      <c r="F755" s="48">
        <f t="shared" si="218"/>
        <v>207557.6</v>
      </c>
      <c r="G755" s="48">
        <v>0</v>
      </c>
      <c r="H755" s="48">
        <v>207557.6</v>
      </c>
      <c r="I755" s="48">
        <f t="shared" si="231"/>
        <v>207557.6</v>
      </c>
      <c r="J755" s="48">
        <f t="shared" si="232"/>
        <v>0</v>
      </c>
      <c r="K755" s="48">
        <f t="shared" si="233"/>
        <v>207557.6</v>
      </c>
      <c r="L755" s="183" t="b">
        <f t="shared" si="223"/>
        <v>1</v>
      </c>
      <c r="M755" s="183" t="b">
        <f t="shared" si="224"/>
        <v>1</v>
      </c>
      <c r="Q755" s="43" t="b">
        <f t="shared" si="238"/>
        <v>1</v>
      </c>
      <c r="R755" s="43" t="b">
        <f t="shared" si="239"/>
        <v>1</v>
      </c>
      <c r="S755" s="43" t="b">
        <f t="shared" si="240"/>
        <v>1</v>
      </c>
      <c r="T755" s="42" t="b">
        <f t="shared" si="219"/>
        <v>1</v>
      </c>
      <c r="U755" s="42" t="b">
        <f t="shared" si="220"/>
        <v>1</v>
      </c>
    </row>
    <row r="756" spans="1:21" ht="30">
      <c r="A756" s="312"/>
      <c r="B756" s="312"/>
      <c r="C756" s="312"/>
      <c r="D756" s="46"/>
      <c r="E756" s="71" t="s">
        <v>588</v>
      </c>
      <c r="F756" s="48">
        <f t="shared" si="218"/>
        <v>7</v>
      </c>
      <c r="G756" s="48">
        <v>0</v>
      </c>
      <c r="H756" s="48">
        <v>7</v>
      </c>
      <c r="I756" s="48">
        <f t="shared" si="231"/>
        <v>7</v>
      </c>
      <c r="J756" s="48">
        <f t="shared" si="232"/>
        <v>0</v>
      </c>
      <c r="K756" s="48">
        <f t="shared" si="233"/>
        <v>7</v>
      </c>
      <c r="L756" s="183" t="b">
        <f t="shared" si="223"/>
        <v>1</v>
      </c>
      <c r="M756" s="183" t="b">
        <f t="shared" si="224"/>
        <v>1</v>
      </c>
      <c r="Q756" s="43" t="b">
        <f t="shared" si="238"/>
        <v>1</v>
      </c>
      <c r="R756" s="43" t="b">
        <f t="shared" si="239"/>
        <v>1</v>
      </c>
      <c r="S756" s="43" t="b">
        <f t="shared" si="240"/>
        <v>1</v>
      </c>
      <c r="T756" s="42" t="b">
        <f t="shared" si="219"/>
        <v>1</v>
      </c>
      <c r="U756" s="42" t="b">
        <f t="shared" si="220"/>
        <v>1</v>
      </c>
    </row>
    <row r="757" spans="1:21" ht="30">
      <c r="A757" s="312"/>
      <c r="B757" s="312"/>
      <c r="C757" s="312"/>
      <c r="D757" s="46"/>
      <c r="E757" s="71" t="s">
        <v>933</v>
      </c>
      <c r="F757" s="48">
        <f t="shared" si="218"/>
        <v>23600</v>
      </c>
      <c r="G757" s="48">
        <v>0</v>
      </c>
      <c r="H757" s="48">
        <v>23600</v>
      </c>
      <c r="I757" s="48">
        <f t="shared" si="231"/>
        <v>23600</v>
      </c>
      <c r="J757" s="48">
        <f t="shared" si="232"/>
        <v>0</v>
      </c>
      <c r="K757" s="48">
        <f t="shared" si="233"/>
        <v>23600</v>
      </c>
      <c r="L757" s="183" t="b">
        <f t="shared" si="223"/>
        <v>1</v>
      </c>
      <c r="M757" s="183" t="b">
        <f t="shared" si="224"/>
        <v>1</v>
      </c>
      <c r="Q757" s="43" t="b">
        <f t="shared" si="238"/>
        <v>1</v>
      </c>
      <c r="R757" s="43" t="b">
        <f t="shared" si="239"/>
        <v>1</v>
      </c>
      <c r="S757" s="43" t="b">
        <f t="shared" si="240"/>
        <v>1</v>
      </c>
      <c r="T757" s="42" t="b">
        <f aca="true" t="shared" si="241" ref="T757:T779">G757+H757=F757</f>
        <v>1</v>
      </c>
      <c r="U757" s="42" t="b">
        <f aca="true" t="shared" si="242" ref="U757:U779">J757+K757=I757</f>
        <v>1</v>
      </c>
    </row>
    <row r="758" spans="1:21" ht="30">
      <c r="A758" s="312"/>
      <c r="B758" s="312"/>
      <c r="C758" s="312"/>
      <c r="D758" s="46"/>
      <c r="E758" s="71" t="s">
        <v>422</v>
      </c>
      <c r="F758" s="48">
        <f t="shared" si="218"/>
        <v>52000</v>
      </c>
      <c r="G758" s="48">
        <v>0</v>
      </c>
      <c r="H758" s="48">
        <v>52000</v>
      </c>
      <c r="I758" s="48">
        <f t="shared" si="231"/>
        <v>52000</v>
      </c>
      <c r="J758" s="48">
        <f t="shared" si="232"/>
        <v>0</v>
      </c>
      <c r="K758" s="48">
        <f t="shared" si="233"/>
        <v>52000</v>
      </c>
      <c r="L758" s="183" t="b">
        <f t="shared" si="223"/>
        <v>1</v>
      </c>
      <c r="M758" s="183" t="b">
        <f t="shared" si="224"/>
        <v>1</v>
      </c>
      <c r="Q758" s="43" t="b">
        <f t="shared" si="238"/>
        <v>1</v>
      </c>
      <c r="R758" s="43" t="b">
        <f t="shared" si="239"/>
        <v>1</v>
      </c>
      <c r="S758" s="43" t="b">
        <f t="shared" si="240"/>
        <v>1</v>
      </c>
      <c r="T758" s="42" t="b">
        <f t="shared" si="241"/>
        <v>1</v>
      </c>
      <c r="U758" s="42" t="b">
        <f t="shared" si="242"/>
        <v>1</v>
      </c>
    </row>
    <row r="759" spans="1:21" ht="30">
      <c r="A759" s="312"/>
      <c r="B759" s="312"/>
      <c r="C759" s="312"/>
      <c r="D759" s="46"/>
      <c r="E759" s="71" t="s">
        <v>12</v>
      </c>
      <c r="F759" s="48">
        <f t="shared" si="218"/>
        <v>45000</v>
      </c>
      <c r="G759" s="48">
        <v>0</v>
      </c>
      <c r="H759" s="48">
        <v>45000</v>
      </c>
      <c r="I759" s="48">
        <f t="shared" si="231"/>
        <v>45000</v>
      </c>
      <c r="J759" s="48">
        <f t="shared" si="232"/>
        <v>0</v>
      </c>
      <c r="K759" s="48">
        <f t="shared" si="233"/>
        <v>45000</v>
      </c>
      <c r="L759" s="183" t="b">
        <f t="shared" si="223"/>
        <v>1</v>
      </c>
      <c r="M759" s="183" t="b">
        <f t="shared" si="224"/>
        <v>1</v>
      </c>
      <c r="Q759" s="43" t="b">
        <f t="shared" si="238"/>
        <v>1</v>
      </c>
      <c r="R759" s="43" t="b">
        <f t="shared" si="239"/>
        <v>1</v>
      </c>
      <c r="S759" s="43" t="b">
        <f t="shared" si="240"/>
        <v>1</v>
      </c>
      <c r="T759" s="42" t="b">
        <f t="shared" si="241"/>
        <v>1</v>
      </c>
      <c r="U759" s="42" t="b">
        <f t="shared" si="242"/>
        <v>1</v>
      </c>
    </row>
    <row r="760" spans="1:21" ht="60">
      <c r="A760" s="313"/>
      <c r="B760" s="313"/>
      <c r="C760" s="313"/>
      <c r="D760" s="46" t="s">
        <v>343</v>
      </c>
      <c r="E760" s="88" t="s">
        <v>854</v>
      </c>
      <c r="F760" s="48">
        <f t="shared" si="218"/>
        <v>4629</v>
      </c>
      <c r="G760" s="48">
        <v>0</v>
      </c>
      <c r="H760" s="48">
        <v>4629</v>
      </c>
      <c r="I760" s="48">
        <f t="shared" si="231"/>
        <v>4629</v>
      </c>
      <c r="J760" s="48">
        <f t="shared" si="232"/>
        <v>0</v>
      </c>
      <c r="K760" s="48">
        <f t="shared" si="233"/>
        <v>4629</v>
      </c>
      <c r="L760" s="183" t="b">
        <f t="shared" si="223"/>
        <v>1</v>
      </c>
      <c r="M760" s="183" t="b">
        <f t="shared" si="224"/>
        <v>1</v>
      </c>
      <c r="T760" s="42" t="b">
        <f t="shared" si="241"/>
        <v>1</v>
      </c>
      <c r="U760" s="42" t="b">
        <f t="shared" si="242"/>
        <v>1</v>
      </c>
    </row>
    <row r="761" spans="1:21" ht="225">
      <c r="A761" s="55" t="s">
        <v>922</v>
      </c>
      <c r="B761" s="55" t="s">
        <v>885</v>
      </c>
      <c r="C761" s="55" t="s">
        <v>108</v>
      </c>
      <c r="D761" s="222" t="s">
        <v>838</v>
      </c>
      <c r="E761" s="191" t="s">
        <v>51</v>
      </c>
      <c r="F761" s="48">
        <f>F763</f>
        <v>15630.2</v>
      </c>
      <c r="G761" s="48">
        <f>G763</f>
        <v>15317.5</v>
      </c>
      <c r="H761" s="48">
        <f>H763</f>
        <v>312.7</v>
      </c>
      <c r="I761" s="48">
        <f t="shared" si="231"/>
        <v>15630.2</v>
      </c>
      <c r="J761" s="48">
        <f t="shared" si="232"/>
        <v>15317.5</v>
      </c>
      <c r="K761" s="48">
        <f t="shared" si="233"/>
        <v>312.7</v>
      </c>
      <c r="L761" s="183" t="b">
        <f t="shared" si="223"/>
        <v>1</v>
      </c>
      <c r="M761" s="183" t="b">
        <f t="shared" si="224"/>
        <v>1</v>
      </c>
      <c r="T761" s="42" t="b">
        <f t="shared" si="241"/>
        <v>1</v>
      </c>
      <c r="U761" s="42" t="b">
        <f t="shared" si="242"/>
        <v>1</v>
      </c>
    </row>
    <row r="762" spans="1:21" ht="60">
      <c r="A762" s="194"/>
      <c r="B762" s="194"/>
      <c r="C762" s="194"/>
      <c r="D762" s="46" t="s">
        <v>39</v>
      </c>
      <c r="E762" s="191" t="s">
        <v>51</v>
      </c>
      <c r="F762" s="48">
        <f>F763</f>
        <v>15630.2</v>
      </c>
      <c r="G762" s="48">
        <f>G761</f>
        <v>15317.5</v>
      </c>
      <c r="H762" s="48">
        <f>H761</f>
        <v>312.7</v>
      </c>
      <c r="I762" s="48">
        <f t="shared" si="231"/>
        <v>15630.2</v>
      </c>
      <c r="J762" s="48">
        <f t="shared" si="232"/>
        <v>15317.5</v>
      </c>
      <c r="K762" s="48">
        <f t="shared" si="233"/>
        <v>312.7</v>
      </c>
      <c r="L762" s="183" t="b">
        <f t="shared" si="223"/>
        <v>1</v>
      </c>
      <c r="M762" s="183" t="b">
        <f t="shared" si="224"/>
        <v>1</v>
      </c>
      <c r="T762" s="42" t="b">
        <f t="shared" si="241"/>
        <v>1</v>
      </c>
      <c r="U762" s="42" t="b">
        <f t="shared" si="242"/>
        <v>1</v>
      </c>
    </row>
    <row r="763" spans="1:21" ht="75">
      <c r="A763" s="72" t="s">
        <v>894</v>
      </c>
      <c r="B763" s="52" t="s">
        <v>705</v>
      </c>
      <c r="C763" s="52" t="s">
        <v>909</v>
      </c>
      <c r="E763" s="225" t="s">
        <v>253</v>
      </c>
      <c r="F763" s="48">
        <f>F764</f>
        <v>15630.2</v>
      </c>
      <c r="G763" s="48">
        <f>G764</f>
        <v>15317.5</v>
      </c>
      <c r="H763" s="48">
        <f>H764</f>
        <v>312.7</v>
      </c>
      <c r="I763" s="48">
        <f t="shared" si="231"/>
        <v>15630.2</v>
      </c>
      <c r="J763" s="48">
        <f t="shared" si="232"/>
        <v>15317.5</v>
      </c>
      <c r="K763" s="48">
        <f t="shared" si="233"/>
        <v>312.7</v>
      </c>
      <c r="L763" s="183" t="b">
        <f t="shared" si="223"/>
        <v>1</v>
      </c>
      <c r="M763" s="183" t="b">
        <f t="shared" si="224"/>
        <v>1</v>
      </c>
      <c r="T763" s="42" t="b">
        <f t="shared" si="241"/>
        <v>1</v>
      </c>
      <c r="U763" s="42" t="b">
        <f t="shared" si="242"/>
        <v>1</v>
      </c>
    </row>
    <row r="764" spans="1:21" ht="30">
      <c r="A764" s="52"/>
      <c r="B764" s="52"/>
      <c r="C764" s="52"/>
      <c r="D764" s="46"/>
      <c r="E764" s="71" t="s">
        <v>895</v>
      </c>
      <c r="F764" s="48">
        <f>G764+H764</f>
        <v>15630.2</v>
      </c>
      <c r="G764" s="48">
        <v>15317.5</v>
      </c>
      <c r="H764" s="48">
        <v>312.7</v>
      </c>
      <c r="I764" s="48">
        <f t="shared" si="231"/>
        <v>15630.2</v>
      </c>
      <c r="J764" s="48">
        <f t="shared" si="232"/>
        <v>15317.5</v>
      </c>
      <c r="K764" s="48">
        <f t="shared" si="233"/>
        <v>312.7</v>
      </c>
      <c r="L764" s="183" t="b">
        <f t="shared" si="223"/>
        <v>1</v>
      </c>
      <c r="M764" s="183" t="b">
        <f t="shared" si="224"/>
        <v>1</v>
      </c>
      <c r="T764" s="42" t="b">
        <f t="shared" si="241"/>
        <v>1</v>
      </c>
      <c r="U764" s="42" t="b">
        <f t="shared" si="242"/>
        <v>1</v>
      </c>
    </row>
    <row r="765" spans="1:21" ht="90">
      <c r="A765" s="49" t="s">
        <v>601</v>
      </c>
      <c r="B765" s="55" t="s">
        <v>602</v>
      </c>
      <c r="C765" s="55" t="s">
        <v>629</v>
      </c>
      <c r="D765" s="46" t="s">
        <v>39</v>
      </c>
      <c r="E765" s="50" t="s">
        <v>51</v>
      </c>
      <c r="F765" s="48">
        <v>0</v>
      </c>
      <c r="G765" s="48">
        <v>0</v>
      </c>
      <c r="H765" s="48">
        <v>0</v>
      </c>
      <c r="I765" s="48">
        <f t="shared" si="231"/>
        <v>0</v>
      </c>
      <c r="J765" s="48">
        <f t="shared" si="232"/>
        <v>0</v>
      </c>
      <c r="K765" s="48">
        <f t="shared" si="233"/>
        <v>0</v>
      </c>
      <c r="L765" s="183" t="b">
        <f t="shared" si="223"/>
        <v>1</v>
      </c>
      <c r="M765" s="183" t="b">
        <f t="shared" si="224"/>
        <v>1</v>
      </c>
      <c r="T765" s="42" t="b">
        <f t="shared" si="241"/>
        <v>1</v>
      </c>
      <c r="U765" s="42" t="b">
        <f t="shared" si="242"/>
        <v>1</v>
      </c>
    </row>
    <row r="766" spans="1:21" ht="135">
      <c r="A766" s="55" t="s">
        <v>604</v>
      </c>
      <c r="B766" s="55" t="s">
        <v>603</v>
      </c>
      <c r="C766" s="55" t="s">
        <v>660</v>
      </c>
      <c r="D766" s="46" t="s">
        <v>39</v>
      </c>
      <c r="E766" s="50" t="s">
        <v>51</v>
      </c>
      <c r="F766" s="48">
        <v>0</v>
      </c>
      <c r="G766" s="48">
        <v>0</v>
      </c>
      <c r="H766" s="48">
        <v>0</v>
      </c>
      <c r="I766" s="48">
        <f t="shared" si="231"/>
        <v>0</v>
      </c>
      <c r="J766" s="48">
        <f t="shared" si="232"/>
        <v>0</v>
      </c>
      <c r="K766" s="48">
        <f t="shared" si="233"/>
        <v>0</v>
      </c>
      <c r="L766" s="183" t="b">
        <f t="shared" si="223"/>
        <v>1</v>
      </c>
      <c r="M766" s="183" t="b">
        <f t="shared" si="224"/>
        <v>1</v>
      </c>
      <c r="T766" s="42" t="b">
        <f t="shared" si="241"/>
        <v>1</v>
      </c>
      <c r="U766" s="42" t="b">
        <f t="shared" si="242"/>
        <v>1</v>
      </c>
    </row>
    <row r="767" spans="1:21" ht="225">
      <c r="A767" s="55" t="s">
        <v>924</v>
      </c>
      <c r="B767" s="55" t="s">
        <v>0</v>
      </c>
      <c r="C767" s="55" t="s">
        <v>661</v>
      </c>
      <c r="D767" s="46" t="s">
        <v>39</v>
      </c>
      <c r="E767" s="50" t="s">
        <v>51</v>
      </c>
      <c r="F767" s="48">
        <v>0</v>
      </c>
      <c r="G767" s="48">
        <v>0</v>
      </c>
      <c r="H767" s="48">
        <v>0</v>
      </c>
      <c r="I767" s="48">
        <f t="shared" si="231"/>
        <v>0</v>
      </c>
      <c r="J767" s="48">
        <f t="shared" si="232"/>
        <v>0</v>
      </c>
      <c r="K767" s="48">
        <f t="shared" si="233"/>
        <v>0</v>
      </c>
      <c r="L767" s="183" t="b">
        <f t="shared" si="223"/>
        <v>1</v>
      </c>
      <c r="M767" s="183" t="b">
        <f t="shared" si="224"/>
        <v>1</v>
      </c>
      <c r="T767" s="42" t="b">
        <f t="shared" si="241"/>
        <v>1</v>
      </c>
      <c r="U767" s="42" t="b">
        <f t="shared" si="242"/>
        <v>1</v>
      </c>
    </row>
    <row r="768" spans="1:21" ht="210">
      <c r="A768" s="49" t="s">
        <v>925</v>
      </c>
      <c r="B768" s="49" t="s">
        <v>912</v>
      </c>
      <c r="C768" s="49" t="s">
        <v>34</v>
      </c>
      <c r="D768" s="46" t="s">
        <v>39</v>
      </c>
      <c r="E768" s="50" t="s">
        <v>51</v>
      </c>
      <c r="F768" s="48">
        <v>0</v>
      </c>
      <c r="G768" s="48">
        <v>0</v>
      </c>
      <c r="H768" s="48">
        <v>0</v>
      </c>
      <c r="I768" s="48">
        <f t="shared" si="231"/>
        <v>0</v>
      </c>
      <c r="J768" s="48">
        <f t="shared" si="232"/>
        <v>0</v>
      </c>
      <c r="K768" s="48">
        <f t="shared" si="233"/>
        <v>0</v>
      </c>
      <c r="L768" s="183" t="b">
        <f t="shared" si="223"/>
        <v>1</v>
      </c>
      <c r="M768" s="183" t="b">
        <f t="shared" si="224"/>
        <v>1</v>
      </c>
      <c r="T768" s="42" t="b">
        <f t="shared" si="241"/>
        <v>1</v>
      </c>
      <c r="U768" s="42" t="b">
        <f t="shared" si="242"/>
        <v>1</v>
      </c>
    </row>
    <row r="769" spans="1:21" ht="75">
      <c r="A769" s="49" t="s">
        <v>263</v>
      </c>
      <c r="B769" s="49" t="s">
        <v>681</v>
      </c>
      <c r="C769" s="49" t="s">
        <v>629</v>
      </c>
      <c r="D769" s="46" t="s">
        <v>838</v>
      </c>
      <c r="E769" s="50" t="s">
        <v>51</v>
      </c>
      <c r="F769" s="48">
        <f aca="true" t="shared" si="243" ref="F769:F775">G769+H769</f>
        <v>1230.1999999999998</v>
      </c>
      <c r="G769" s="48">
        <f>G770</f>
        <v>1045.6</v>
      </c>
      <c r="H769" s="48">
        <f>H770</f>
        <v>184.6</v>
      </c>
      <c r="I769" s="48">
        <f t="shared" si="231"/>
        <v>1230.1999999999998</v>
      </c>
      <c r="J769" s="48">
        <f t="shared" si="232"/>
        <v>1045.6</v>
      </c>
      <c r="K769" s="48">
        <f t="shared" si="233"/>
        <v>184.6</v>
      </c>
      <c r="L769" s="183" t="b">
        <f t="shared" si="223"/>
        <v>1</v>
      </c>
      <c r="M769" s="183" t="b">
        <f t="shared" si="224"/>
        <v>1</v>
      </c>
      <c r="T769" s="42" t="b">
        <f t="shared" si="241"/>
        <v>1</v>
      </c>
      <c r="U769" s="42" t="b">
        <f t="shared" si="242"/>
        <v>1</v>
      </c>
    </row>
    <row r="770" spans="1:21" ht="60">
      <c r="A770" s="52"/>
      <c r="B770" s="52"/>
      <c r="C770" s="52"/>
      <c r="D770" s="46" t="s">
        <v>39</v>
      </c>
      <c r="E770" s="50" t="s">
        <v>51</v>
      </c>
      <c r="F770" s="48">
        <f t="shared" si="243"/>
        <v>1230.1999999999998</v>
      </c>
      <c r="G770" s="48">
        <f>G771+G772+G773</f>
        <v>1045.6</v>
      </c>
      <c r="H770" s="48">
        <f>H771+H772+H773</f>
        <v>184.6</v>
      </c>
      <c r="I770" s="48">
        <f t="shared" si="231"/>
        <v>1230.1999999999998</v>
      </c>
      <c r="J770" s="48">
        <f t="shared" si="232"/>
        <v>1045.6</v>
      </c>
      <c r="K770" s="48">
        <f t="shared" si="233"/>
        <v>184.6</v>
      </c>
      <c r="L770" s="183" t="b">
        <f t="shared" si="223"/>
        <v>1</v>
      </c>
      <c r="M770" s="183" t="b">
        <f t="shared" si="224"/>
        <v>1</v>
      </c>
      <c r="N770" s="43" t="b">
        <f aca="true" t="shared" si="244" ref="N770:S770">F771+F772+F773=F770</f>
        <v>1</v>
      </c>
      <c r="O770" s="43" t="b">
        <f t="shared" si="244"/>
        <v>1</v>
      </c>
      <c r="P770" s="43" t="b">
        <f t="shared" si="244"/>
        <v>1</v>
      </c>
      <c r="Q770" s="43" t="b">
        <f t="shared" si="244"/>
        <v>1</v>
      </c>
      <c r="R770" s="43" t="b">
        <f t="shared" si="244"/>
        <v>1</v>
      </c>
      <c r="S770" s="43" t="b">
        <f t="shared" si="244"/>
        <v>1</v>
      </c>
      <c r="T770" s="42" t="b">
        <f t="shared" si="241"/>
        <v>1</v>
      </c>
      <c r="U770" s="42" t="b">
        <f t="shared" si="242"/>
        <v>1</v>
      </c>
    </row>
    <row r="771" spans="1:21" ht="30">
      <c r="A771" s="52"/>
      <c r="B771" s="52"/>
      <c r="C771" s="52"/>
      <c r="D771" s="46"/>
      <c r="E771" s="71" t="s">
        <v>150</v>
      </c>
      <c r="F771" s="48">
        <f t="shared" si="243"/>
        <v>0</v>
      </c>
      <c r="G771" s="48"/>
      <c r="H771" s="48"/>
      <c r="I771" s="48">
        <f t="shared" si="231"/>
        <v>0</v>
      </c>
      <c r="J771" s="48">
        <f t="shared" si="232"/>
        <v>0</v>
      </c>
      <c r="K771" s="48">
        <f t="shared" si="233"/>
        <v>0</v>
      </c>
      <c r="L771" s="183" t="b">
        <f t="shared" si="223"/>
        <v>1</v>
      </c>
      <c r="M771" s="183" t="b">
        <f t="shared" si="224"/>
        <v>1</v>
      </c>
      <c r="T771" s="42" t="b">
        <f t="shared" si="241"/>
        <v>1</v>
      </c>
      <c r="U771" s="42" t="b">
        <f t="shared" si="242"/>
        <v>1</v>
      </c>
    </row>
    <row r="772" spans="1:21" ht="30">
      <c r="A772" s="52"/>
      <c r="B772" s="52"/>
      <c r="C772" s="52"/>
      <c r="D772" s="46"/>
      <c r="E772" s="71" t="s">
        <v>53</v>
      </c>
      <c r="F772" s="48">
        <f t="shared" si="243"/>
        <v>1230.1999999999998</v>
      </c>
      <c r="G772" s="48">
        <f>G776</f>
        <v>1045.6</v>
      </c>
      <c r="H772" s="48">
        <f>H776</f>
        <v>184.6</v>
      </c>
      <c r="I772" s="48">
        <f t="shared" si="231"/>
        <v>1230.1999999999998</v>
      </c>
      <c r="J772" s="48">
        <f t="shared" si="232"/>
        <v>1045.6</v>
      </c>
      <c r="K772" s="48">
        <f t="shared" si="233"/>
        <v>184.6</v>
      </c>
      <c r="L772" s="183" t="b">
        <f t="shared" si="223"/>
        <v>1</v>
      </c>
      <c r="M772" s="183" t="b">
        <f t="shared" si="224"/>
        <v>1</v>
      </c>
      <c r="T772" s="42" t="b">
        <f t="shared" si="241"/>
        <v>1</v>
      </c>
      <c r="U772" s="42" t="b">
        <f t="shared" si="242"/>
        <v>1</v>
      </c>
    </row>
    <row r="773" spans="1:21" ht="30">
      <c r="A773" s="52"/>
      <c r="B773" s="52"/>
      <c r="C773" s="52"/>
      <c r="D773" s="46"/>
      <c r="E773" s="73" t="s">
        <v>52</v>
      </c>
      <c r="F773" s="48">
        <f t="shared" si="243"/>
        <v>0</v>
      </c>
      <c r="G773" s="48"/>
      <c r="H773" s="48"/>
      <c r="I773" s="48">
        <f t="shared" si="231"/>
        <v>0</v>
      </c>
      <c r="J773" s="48">
        <f t="shared" si="232"/>
        <v>0</v>
      </c>
      <c r="K773" s="48">
        <f t="shared" si="233"/>
        <v>0</v>
      </c>
      <c r="L773" s="183" t="b">
        <f t="shared" si="223"/>
        <v>1</v>
      </c>
      <c r="M773" s="183" t="b">
        <f t="shared" si="224"/>
        <v>1</v>
      </c>
      <c r="T773" s="42" t="b">
        <f t="shared" si="241"/>
        <v>1</v>
      </c>
      <c r="U773" s="42" t="b">
        <f t="shared" si="242"/>
        <v>1</v>
      </c>
    </row>
    <row r="774" spans="1:21" ht="105">
      <c r="A774" s="49" t="s">
        <v>682</v>
      </c>
      <c r="B774" s="49" t="s">
        <v>512</v>
      </c>
      <c r="C774" s="49" t="s">
        <v>9</v>
      </c>
      <c r="D774" s="46" t="s">
        <v>838</v>
      </c>
      <c r="E774" s="50" t="s">
        <v>51</v>
      </c>
      <c r="F774" s="48">
        <f t="shared" si="243"/>
        <v>1230.1999999999998</v>
      </c>
      <c r="G774" s="48">
        <f>G775</f>
        <v>1045.6</v>
      </c>
      <c r="H774" s="48">
        <f>H775</f>
        <v>184.6</v>
      </c>
      <c r="I774" s="48">
        <f t="shared" si="231"/>
        <v>1230.1999999999998</v>
      </c>
      <c r="J774" s="48">
        <f t="shared" si="232"/>
        <v>1045.6</v>
      </c>
      <c r="K774" s="48">
        <f t="shared" si="233"/>
        <v>184.6</v>
      </c>
      <c r="L774" s="183" t="b">
        <f t="shared" si="223"/>
        <v>1</v>
      </c>
      <c r="M774" s="183" t="b">
        <f t="shared" si="224"/>
        <v>1</v>
      </c>
      <c r="T774" s="42" t="b">
        <f t="shared" si="241"/>
        <v>1</v>
      </c>
      <c r="U774" s="42" t="b">
        <f t="shared" si="242"/>
        <v>1</v>
      </c>
    </row>
    <row r="775" spans="1:21" ht="60">
      <c r="A775" s="52"/>
      <c r="B775" s="52"/>
      <c r="C775" s="52"/>
      <c r="D775" s="46" t="s">
        <v>39</v>
      </c>
      <c r="E775" s="50" t="s">
        <v>51</v>
      </c>
      <c r="F775" s="48">
        <f t="shared" si="243"/>
        <v>1230.1999999999998</v>
      </c>
      <c r="G775" s="48">
        <f>G776</f>
        <v>1045.6</v>
      </c>
      <c r="H775" s="48">
        <f>H776</f>
        <v>184.6</v>
      </c>
      <c r="I775" s="48">
        <f t="shared" si="231"/>
        <v>1230.1999999999998</v>
      </c>
      <c r="J775" s="48">
        <f t="shared" si="232"/>
        <v>1045.6</v>
      </c>
      <c r="K775" s="48">
        <f t="shared" si="233"/>
        <v>184.6</v>
      </c>
      <c r="L775" s="183" t="b">
        <f t="shared" si="223"/>
        <v>1</v>
      </c>
      <c r="M775" s="183" t="b">
        <f t="shared" si="224"/>
        <v>1</v>
      </c>
      <c r="T775" s="42" t="b">
        <f t="shared" si="241"/>
        <v>1</v>
      </c>
      <c r="U775" s="42" t="b">
        <f t="shared" si="242"/>
        <v>1</v>
      </c>
    </row>
    <row r="776" spans="1:21" ht="30">
      <c r="A776" s="52"/>
      <c r="B776" s="52"/>
      <c r="C776" s="52"/>
      <c r="D776" s="46"/>
      <c r="E776" s="71" t="s">
        <v>53</v>
      </c>
      <c r="F776" s="48">
        <f>F779</f>
        <v>1230.1999999999998</v>
      </c>
      <c r="G776" s="48">
        <f>G779</f>
        <v>1045.6</v>
      </c>
      <c r="H776" s="48">
        <f>H779</f>
        <v>184.6</v>
      </c>
      <c r="I776" s="48">
        <f t="shared" si="231"/>
        <v>1230.1999999999998</v>
      </c>
      <c r="J776" s="48">
        <f t="shared" si="232"/>
        <v>1045.6</v>
      </c>
      <c r="K776" s="48">
        <f t="shared" si="233"/>
        <v>184.6</v>
      </c>
      <c r="L776" s="183" t="b">
        <f t="shared" si="223"/>
        <v>1</v>
      </c>
      <c r="M776" s="183" t="b">
        <f t="shared" si="224"/>
        <v>1</v>
      </c>
      <c r="T776" s="42" t="b">
        <f t="shared" si="241"/>
        <v>1</v>
      </c>
      <c r="U776" s="42" t="b">
        <f t="shared" si="242"/>
        <v>1</v>
      </c>
    </row>
    <row r="777" spans="1:21" ht="180">
      <c r="A777" s="49" t="s">
        <v>513</v>
      </c>
      <c r="B777" s="63" t="s">
        <v>406</v>
      </c>
      <c r="C777" s="63" t="s">
        <v>910</v>
      </c>
      <c r="D777" s="46" t="s">
        <v>838</v>
      </c>
      <c r="E777" s="50" t="s">
        <v>51</v>
      </c>
      <c r="F777" s="48">
        <f>F779</f>
        <v>1230.1999999999998</v>
      </c>
      <c r="G777" s="48">
        <f>G778</f>
        <v>1045.6</v>
      </c>
      <c r="H777" s="48">
        <f>H778</f>
        <v>184.6</v>
      </c>
      <c r="I777" s="48">
        <f t="shared" si="231"/>
        <v>1230.1999999999998</v>
      </c>
      <c r="J777" s="48">
        <f t="shared" si="232"/>
        <v>1045.6</v>
      </c>
      <c r="K777" s="48">
        <f t="shared" si="233"/>
        <v>184.6</v>
      </c>
      <c r="L777" s="183" t="b">
        <f t="shared" si="223"/>
        <v>1</v>
      </c>
      <c r="M777" s="183" t="b">
        <f t="shared" si="224"/>
        <v>1</v>
      </c>
      <c r="T777" s="42" t="b">
        <f t="shared" si="241"/>
        <v>1</v>
      </c>
      <c r="U777" s="42" t="b">
        <f t="shared" si="242"/>
        <v>1</v>
      </c>
    </row>
    <row r="778" spans="1:21" ht="60">
      <c r="A778" s="52"/>
      <c r="B778" s="65"/>
      <c r="C778" s="65"/>
      <c r="D778" s="46" t="s">
        <v>39</v>
      </c>
      <c r="E778" s="50" t="s">
        <v>51</v>
      </c>
      <c r="F778" s="48">
        <f>G778+H778</f>
        <v>1230.1999999999998</v>
      </c>
      <c r="G778" s="48">
        <f>G779</f>
        <v>1045.6</v>
      </c>
      <c r="H778" s="48">
        <f>H779</f>
        <v>184.6</v>
      </c>
      <c r="I778" s="48">
        <f t="shared" si="231"/>
        <v>1230.1999999999998</v>
      </c>
      <c r="J778" s="48">
        <f t="shared" si="232"/>
        <v>1045.6</v>
      </c>
      <c r="K778" s="48">
        <f t="shared" si="233"/>
        <v>184.6</v>
      </c>
      <c r="L778" s="183" t="b">
        <f t="shared" si="223"/>
        <v>1</v>
      </c>
      <c r="M778" s="183" t="b">
        <f t="shared" si="224"/>
        <v>1</v>
      </c>
      <c r="T778" s="42" t="b">
        <f t="shared" si="241"/>
        <v>1</v>
      </c>
      <c r="U778" s="42" t="b">
        <f t="shared" si="242"/>
        <v>1</v>
      </c>
    </row>
    <row r="779" spans="1:21" ht="30">
      <c r="A779" s="58"/>
      <c r="B779" s="66"/>
      <c r="C779" s="66"/>
      <c r="D779" s="46"/>
      <c r="E779" s="71" t="s">
        <v>53</v>
      </c>
      <c r="F779" s="48">
        <f>G779+H779</f>
        <v>1230.1999999999998</v>
      </c>
      <c r="G779" s="48">
        <v>1045.6</v>
      </c>
      <c r="H779" s="48">
        <v>184.6</v>
      </c>
      <c r="I779" s="48">
        <f t="shared" si="231"/>
        <v>1230.1999999999998</v>
      </c>
      <c r="J779" s="48">
        <f t="shared" si="232"/>
        <v>1045.6</v>
      </c>
      <c r="K779" s="48">
        <f t="shared" si="233"/>
        <v>184.6</v>
      </c>
      <c r="L779" s="183" t="b">
        <f t="shared" si="223"/>
        <v>1</v>
      </c>
      <c r="M779" s="183" t="b">
        <f t="shared" si="224"/>
        <v>1</v>
      </c>
      <c r="T779" s="42" t="b">
        <f t="shared" si="241"/>
        <v>1</v>
      </c>
      <c r="U779" s="42" t="b">
        <f t="shared" si="242"/>
        <v>1</v>
      </c>
    </row>
  </sheetData>
  <sheetProtection selectLockedCells="1" selectUnlockedCells="1"/>
  <mergeCells count="93">
    <mergeCell ref="C590:C591"/>
    <mergeCell ref="F12:H12"/>
    <mergeCell ref="I12:K12"/>
    <mergeCell ref="A5:K5"/>
    <mergeCell ref="A6:K6"/>
    <mergeCell ref="F8:K11"/>
    <mergeCell ref="A8:A14"/>
    <mergeCell ref="B8:B14"/>
    <mergeCell ref="D8:D14"/>
    <mergeCell ref="E8:E14"/>
    <mergeCell ref="I13:K13"/>
    <mergeCell ref="C603:C604"/>
    <mergeCell ref="B603:B604"/>
    <mergeCell ref="B606:B607"/>
    <mergeCell ref="C239:C241"/>
    <mergeCell ref="B368:B369"/>
    <mergeCell ref="C368:C370"/>
    <mergeCell ref="B593:B594"/>
    <mergeCell ref="B597:B598"/>
    <mergeCell ref="C587:C588"/>
    <mergeCell ref="B466:B468"/>
    <mergeCell ref="A466:A468"/>
    <mergeCell ref="C559:C560"/>
    <mergeCell ref="C466:C468"/>
    <mergeCell ref="B204:B206"/>
    <mergeCell ref="C243:C249"/>
    <mergeCell ref="A397:A402"/>
    <mergeCell ref="B307:B314"/>
    <mergeCell ref="A307:A314"/>
    <mergeCell ref="A378:A381"/>
    <mergeCell ref="B378:B381"/>
    <mergeCell ref="B335:B349"/>
    <mergeCell ref="A315:A317"/>
    <mergeCell ref="B315:B317"/>
    <mergeCell ref="B270:B272"/>
    <mergeCell ref="C267:C269"/>
    <mergeCell ref="C253:C255"/>
    <mergeCell ref="C263:C266"/>
    <mergeCell ref="B267:B269"/>
    <mergeCell ref="B263:B266"/>
    <mergeCell ref="C256:C258"/>
    <mergeCell ref="B286:B288"/>
    <mergeCell ref="B299:B306"/>
    <mergeCell ref="B289:B291"/>
    <mergeCell ref="C704:C707"/>
    <mergeCell ref="C569:C574"/>
    <mergeCell ref="C618:C622"/>
    <mergeCell ref="B618:B622"/>
    <mergeCell ref="C325:C329"/>
    <mergeCell ref="C335:C336"/>
    <mergeCell ref="C413:C414"/>
    <mergeCell ref="C742:C760"/>
    <mergeCell ref="A742:A760"/>
    <mergeCell ref="B742:B760"/>
    <mergeCell ref="B718:B719"/>
    <mergeCell ref="A704:A707"/>
    <mergeCell ref="A322:A324"/>
    <mergeCell ref="B322:B324"/>
    <mergeCell ref="B292:B298"/>
    <mergeCell ref="A335:A349"/>
    <mergeCell ref="B325:B329"/>
    <mergeCell ref="A318:A319"/>
    <mergeCell ref="A618:A622"/>
    <mergeCell ref="B569:B574"/>
    <mergeCell ref="B577:B579"/>
    <mergeCell ref="A569:A574"/>
    <mergeCell ref="B587:B588"/>
    <mergeCell ref="C583:C585"/>
    <mergeCell ref="B372:B374"/>
    <mergeCell ref="B410:B411"/>
    <mergeCell ref="C397:C401"/>
    <mergeCell ref="B397:B402"/>
    <mergeCell ref="C382:C383"/>
    <mergeCell ref="B404:B406"/>
    <mergeCell ref="C463:C465"/>
    <mergeCell ref="A1:K1"/>
    <mergeCell ref="D337:D347"/>
    <mergeCell ref="B332:B334"/>
    <mergeCell ref="A332:A334"/>
    <mergeCell ref="C332:C334"/>
    <mergeCell ref="D333:D334"/>
    <mergeCell ref="A325:A329"/>
    <mergeCell ref="A299:A306"/>
    <mergeCell ref="C8:C14"/>
    <mergeCell ref="C210:C211"/>
    <mergeCell ref="C186:C195"/>
    <mergeCell ref="C315:C317"/>
    <mergeCell ref="C275:C277"/>
    <mergeCell ref="C307:C312"/>
    <mergeCell ref="C278:C279"/>
    <mergeCell ref="C299:C306"/>
    <mergeCell ref="C200:C203"/>
    <mergeCell ref="C204:C206"/>
  </mergeCells>
  <printOptions horizontalCentered="1"/>
  <pageMargins left="0.31496062992125984" right="0.31496062992125984" top="0.5511811023622047" bottom="0.35433070866141736" header="0.2755905511811024" footer="0.31496062992125984"/>
  <pageSetup fitToHeight="100" fitToWidth="1" horizontalDpi="600" verticalDpi="600" orientation="portrait" paperSize="9" scale="51" r:id="rId1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W776"/>
  <sheetViews>
    <sheetView view="pageBreakPreview" zoomScale="80" zoomScaleNormal="75" zoomScaleSheetLayoutView="80" zoomScalePageLayoutView="90" workbookViewId="0" topLeftCell="A1">
      <pane xSplit="3" topLeftCell="D1" activePane="topRight" state="frozen"/>
      <selection pane="topLeft" activeCell="A5" sqref="A5"/>
      <selection pane="topRight" activeCell="A1" sqref="A1:F1"/>
    </sheetView>
  </sheetViews>
  <sheetFormatPr defaultColWidth="9.140625" defaultRowHeight="15"/>
  <cols>
    <col min="1" max="1" width="26.00390625" style="80" customWidth="1"/>
    <col min="2" max="2" width="49.7109375" style="80" customWidth="1"/>
    <col min="3" max="3" width="24.57421875" style="81" customWidth="1"/>
    <col min="4" max="4" width="14.28125" style="80" bestFit="1" customWidth="1"/>
    <col min="5" max="5" width="13.57421875" style="80" customWidth="1"/>
    <col min="6" max="7" width="14.28125" style="80" bestFit="1" customWidth="1"/>
    <col min="8" max="8" width="14.57421875" style="80" customWidth="1"/>
    <col min="9" max="9" width="14.28125" style="80" bestFit="1" customWidth="1"/>
    <col min="10" max="10" width="12.7109375" style="83" hidden="1" customWidth="1"/>
    <col min="11" max="11" width="0" style="83" hidden="1" customWidth="1"/>
    <col min="12" max="12" width="16.140625" style="83" hidden="1" customWidth="1"/>
    <col min="13" max="23" width="0" style="83" hidden="1" customWidth="1"/>
    <col min="24" max="16384" width="9.140625" style="83" customWidth="1"/>
  </cols>
  <sheetData>
    <row r="1" spans="1:9" s="79" customFormat="1" ht="15.75">
      <c r="A1" s="269"/>
      <c r="B1" s="269"/>
      <c r="C1" s="269"/>
      <c r="D1" s="269"/>
      <c r="E1" s="269"/>
      <c r="F1" s="269"/>
      <c r="G1" s="78"/>
      <c r="H1" s="267"/>
      <c r="I1" s="267"/>
    </row>
    <row r="2" spans="2:9" s="79" customFormat="1" ht="15.75">
      <c r="B2" s="270" t="s">
        <v>576</v>
      </c>
      <c r="C2" s="270"/>
      <c r="D2" s="270"/>
      <c r="E2" s="270"/>
      <c r="F2" s="270"/>
      <c r="G2" s="78"/>
      <c r="H2" s="195"/>
      <c r="I2" s="195"/>
    </row>
    <row r="3" spans="2:9" s="79" customFormat="1" ht="15.75">
      <c r="B3" s="270" t="s">
        <v>577</v>
      </c>
      <c r="C3" s="270"/>
      <c r="D3" s="270"/>
      <c r="E3" s="270"/>
      <c r="F3" s="270"/>
      <c r="G3" s="78"/>
      <c r="H3" s="195"/>
      <c r="I3" s="195"/>
    </row>
    <row r="4" spans="2:9" s="79" customFormat="1" ht="15.75">
      <c r="B4" s="270" t="s">
        <v>289</v>
      </c>
      <c r="C4" s="270"/>
      <c r="D4" s="270"/>
      <c r="E4" s="270"/>
      <c r="F4" s="270"/>
      <c r="G4" s="78"/>
      <c r="H4" s="195"/>
      <c r="I4" s="195"/>
    </row>
    <row r="5" spans="1:9" s="79" customFormat="1" ht="15.75">
      <c r="A5" s="185"/>
      <c r="B5" s="270" t="s">
        <v>578</v>
      </c>
      <c r="C5" s="270"/>
      <c r="D5" s="270"/>
      <c r="E5" s="270"/>
      <c r="F5" s="270"/>
      <c r="G5" s="78"/>
      <c r="H5" s="230"/>
      <c r="I5" s="231"/>
    </row>
    <row r="6" spans="1:9" s="79" customFormat="1" ht="15.75">
      <c r="A6" s="185"/>
      <c r="B6" s="196"/>
      <c r="C6" s="196"/>
      <c r="D6" s="196"/>
      <c r="E6" s="196"/>
      <c r="F6" s="196"/>
      <c r="G6" s="232"/>
      <c r="H6" s="195"/>
      <c r="I6" s="195" t="s">
        <v>811</v>
      </c>
    </row>
    <row r="7" spans="1:9" s="79" customFormat="1" ht="44.25" customHeight="1">
      <c r="A7" s="266" t="s">
        <v>803</v>
      </c>
      <c r="B7" s="266" t="s">
        <v>931</v>
      </c>
      <c r="C7" s="266" t="s">
        <v>955</v>
      </c>
      <c r="D7" s="266" t="s">
        <v>841</v>
      </c>
      <c r="E7" s="266"/>
      <c r="F7" s="266"/>
      <c r="G7" s="266"/>
      <c r="H7" s="266"/>
      <c r="I7" s="266"/>
    </row>
    <row r="8" spans="1:15" s="79" customFormat="1" ht="51.75" customHeight="1">
      <c r="A8" s="266"/>
      <c r="B8" s="266"/>
      <c r="C8" s="266"/>
      <c r="D8" s="268" t="s">
        <v>574</v>
      </c>
      <c r="E8" s="268"/>
      <c r="F8" s="268"/>
      <c r="G8" s="268" t="s">
        <v>575</v>
      </c>
      <c r="H8" s="268"/>
      <c r="I8" s="268"/>
      <c r="J8" s="334"/>
      <c r="K8" s="335"/>
      <c r="L8" s="335"/>
      <c r="M8" s="335"/>
      <c r="N8" s="335"/>
      <c r="O8" s="335"/>
    </row>
    <row r="9" spans="1:9" s="79" customFormat="1" ht="15.75" customHeight="1">
      <c r="A9" s="3"/>
      <c r="B9" s="3"/>
      <c r="C9" s="24"/>
      <c r="D9" s="264" t="s">
        <v>502</v>
      </c>
      <c r="E9" s="289" t="s">
        <v>954</v>
      </c>
      <c r="F9" s="263"/>
      <c r="G9" s="264" t="s">
        <v>502</v>
      </c>
      <c r="H9" s="289" t="s">
        <v>954</v>
      </c>
      <c r="I9" s="263"/>
    </row>
    <row r="10" spans="1:9" s="79" customFormat="1" ht="31.5">
      <c r="A10" s="3"/>
      <c r="B10" s="3"/>
      <c r="C10" s="24"/>
      <c r="D10" s="265"/>
      <c r="E10" s="5" t="s">
        <v>504</v>
      </c>
      <c r="F10" s="5" t="s">
        <v>503</v>
      </c>
      <c r="G10" s="265"/>
      <c r="H10" s="5" t="s">
        <v>504</v>
      </c>
      <c r="I10" s="5" t="s">
        <v>503</v>
      </c>
    </row>
    <row r="11" spans="1:15" s="79" customFormat="1" ht="15.75">
      <c r="A11" s="3">
        <v>1</v>
      </c>
      <c r="B11" s="3">
        <v>2</v>
      </c>
      <c r="C11" s="3">
        <v>3</v>
      </c>
      <c r="D11" s="6">
        <v>4</v>
      </c>
      <c r="E11" s="4">
        <v>5</v>
      </c>
      <c r="F11" s="4">
        <v>6</v>
      </c>
      <c r="G11" s="6">
        <v>7</v>
      </c>
      <c r="H11" s="4">
        <v>8</v>
      </c>
      <c r="I11" s="4">
        <v>9</v>
      </c>
      <c r="J11" s="79" t="b">
        <f>D12='786прил2ПланГРБС Отчёт'!F16</f>
        <v>1</v>
      </c>
      <c r="K11" s="79" t="b">
        <f>E12='786прил2ПланГРБС Отчёт'!G16</f>
        <v>1</v>
      </c>
      <c r="L11" s="79" t="b">
        <f>F12='786прил2ПланГРБС Отчёт'!H16</f>
        <v>1</v>
      </c>
      <c r="M11" s="79" t="b">
        <f>G12='786прил2ПланГРБС Отчёт'!I16</f>
        <v>1</v>
      </c>
      <c r="N11" s="79" t="b">
        <f>H12='786прил2ПланГРБС Отчёт'!J16</f>
        <v>1</v>
      </c>
      <c r="O11" s="79" t="b">
        <f>I12='786прил2ПланГРБС Отчёт'!K16</f>
        <v>1</v>
      </c>
    </row>
    <row r="12" spans="1:17" s="79" customFormat="1" ht="15.75">
      <c r="A12" s="280" t="s">
        <v>808</v>
      </c>
      <c r="B12" s="7" t="s">
        <v>405</v>
      </c>
      <c r="C12" s="87" t="s">
        <v>949</v>
      </c>
      <c r="D12" s="41">
        <f>D13+D23+D24</f>
        <v>28419241.9</v>
      </c>
      <c r="E12" s="41">
        <f>E13+E23+E24</f>
        <v>2785275.5</v>
      </c>
      <c r="F12" s="41">
        <f>F13+F23+F24</f>
        <v>25633966.4</v>
      </c>
      <c r="G12" s="25">
        <f aca="true" t="shared" si="0" ref="G12:G71">D12</f>
        <v>28419241.9</v>
      </c>
      <c r="H12" s="25">
        <f aca="true" t="shared" si="1" ref="H12:H71">E12</f>
        <v>2785275.5</v>
      </c>
      <c r="I12" s="25">
        <f aca="true" t="shared" si="2" ref="I12:I71">F12</f>
        <v>25633966.4</v>
      </c>
      <c r="J12" s="105" t="b">
        <f>E12+F12=D12</f>
        <v>1</v>
      </c>
      <c r="K12" s="79" t="b">
        <f>H12+I12=G12</f>
        <v>1</v>
      </c>
      <c r="L12" s="105" t="b">
        <f aca="true" t="shared" si="3" ref="L12:Q12">D13+D23+D24=D12</f>
        <v>1</v>
      </c>
      <c r="M12" s="105" t="b">
        <f t="shared" si="3"/>
        <v>1</v>
      </c>
      <c r="N12" s="105" t="b">
        <f t="shared" si="3"/>
        <v>1</v>
      </c>
      <c r="O12" s="105" t="b">
        <f t="shared" si="3"/>
        <v>1</v>
      </c>
      <c r="P12" s="105" t="b">
        <f t="shared" si="3"/>
        <v>1</v>
      </c>
      <c r="Q12" s="105" t="b">
        <f t="shared" si="3"/>
        <v>1</v>
      </c>
    </row>
    <row r="13" spans="1:11" s="79" customFormat="1" ht="47.25">
      <c r="A13" s="284"/>
      <c r="B13" s="154" t="b">
        <f>D26+D158+D191+D318+D411+D481+D533+D645+D697+D749=D13</f>
        <v>1</v>
      </c>
      <c r="C13" s="12" t="s">
        <v>953</v>
      </c>
      <c r="D13" s="11">
        <f>D15+D22</f>
        <v>4439774.699999999</v>
      </c>
      <c r="E13" s="11">
        <f>E15+E22</f>
        <v>1979995.6</v>
      </c>
      <c r="F13" s="11">
        <f>F15+F22</f>
        <v>2459779.0999999996</v>
      </c>
      <c r="G13" s="11">
        <f t="shared" si="0"/>
        <v>4439774.699999999</v>
      </c>
      <c r="H13" s="11">
        <f t="shared" si="1"/>
        <v>1979995.6</v>
      </c>
      <c r="I13" s="11">
        <f t="shared" si="2"/>
        <v>2459779.0999999996</v>
      </c>
      <c r="J13" s="105" t="b">
        <f aca="true" t="shared" si="4" ref="J13:J76">E13+F13=D13</f>
        <v>1</v>
      </c>
      <c r="K13" s="79" t="b">
        <f aca="true" t="shared" si="5" ref="K13:K76">H13+I13=G13</f>
        <v>1</v>
      </c>
    </row>
    <row r="14" spans="1:10" s="79" customFormat="1" ht="15.75">
      <c r="A14" s="284"/>
      <c r="B14" s="9"/>
      <c r="C14" s="12" t="s">
        <v>352</v>
      </c>
      <c r="D14" s="8"/>
      <c r="E14" s="8"/>
      <c r="F14" s="8"/>
      <c r="G14" s="8"/>
      <c r="H14" s="8"/>
      <c r="I14" s="8"/>
      <c r="J14" s="105"/>
    </row>
    <row r="15" spans="1:12" s="79" customFormat="1" ht="94.5">
      <c r="A15" s="284"/>
      <c r="B15" s="9"/>
      <c r="C15" s="12" t="s">
        <v>952</v>
      </c>
      <c r="D15" s="11">
        <f>SUM(D16:D21)</f>
        <v>4439774.699999999</v>
      </c>
      <c r="E15" s="11">
        <f>SUM(E16:E21)</f>
        <v>1979995.6</v>
      </c>
      <c r="F15" s="11">
        <f>SUM(F16:F21)</f>
        <v>2459779.0999999996</v>
      </c>
      <c r="G15" s="11">
        <f t="shared" si="0"/>
        <v>4439774.699999999</v>
      </c>
      <c r="H15" s="11">
        <f t="shared" si="1"/>
        <v>1979995.6</v>
      </c>
      <c r="I15" s="11">
        <f t="shared" si="2"/>
        <v>2459779.0999999996</v>
      </c>
      <c r="J15" s="105" t="b">
        <f t="shared" si="4"/>
        <v>1</v>
      </c>
      <c r="K15" s="79" t="b">
        <f t="shared" si="5"/>
        <v>1</v>
      </c>
      <c r="L15" s="106"/>
    </row>
    <row r="16" spans="1:11" s="79" customFormat="1" ht="78.75">
      <c r="A16" s="284"/>
      <c r="B16" s="9"/>
      <c r="C16" s="13" t="s">
        <v>353</v>
      </c>
      <c r="D16" s="8">
        <f>D648</f>
        <v>4629</v>
      </c>
      <c r="E16" s="8">
        <f>E648</f>
        <v>0</v>
      </c>
      <c r="F16" s="8">
        <f>F648</f>
        <v>4629</v>
      </c>
      <c r="G16" s="8">
        <f t="shared" si="0"/>
        <v>4629</v>
      </c>
      <c r="H16" s="8">
        <f t="shared" si="1"/>
        <v>0</v>
      </c>
      <c r="I16" s="8">
        <f t="shared" si="2"/>
        <v>4629</v>
      </c>
      <c r="J16" s="105" t="b">
        <f t="shared" si="4"/>
        <v>1</v>
      </c>
      <c r="K16" s="79" t="b">
        <f t="shared" si="5"/>
        <v>1</v>
      </c>
    </row>
    <row r="17" spans="1:11" s="79" customFormat="1" ht="110.25">
      <c r="A17" s="284"/>
      <c r="B17" s="9"/>
      <c r="C17" s="13" t="s">
        <v>354</v>
      </c>
      <c r="D17" s="8">
        <v>0</v>
      </c>
      <c r="E17" s="8">
        <v>0</v>
      </c>
      <c r="F17" s="8">
        <v>0</v>
      </c>
      <c r="G17" s="8">
        <f t="shared" si="0"/>
        <v>0</v>
      </c>
      <c r="H17" s="8">
        <f t="shared" si="1"/>
        <v>0</v>
      </c>
      <c r="I17" s="8">
        <f t="shared" si="2"/>
        <v>0</v>
      </c>
      <c r="J17" s="105" t="b">
        <f t="shared" si="4"/>
        <v>1</v>
      </c>
      <c r="K17" s="79" t="b">
        <f t="shared" si="5"/>
        <v>1</v>
      </c>
    </row>
    <row r="18" spans="1:11" s="79" customFormat="1" ht="78.75">
      <c r="A18" s="284"/>
      <c r="B18" s="9"/>
      <c r="C18" s="13" t="s">
        <v>794</v>
      </c>
      <c r="D18" s="8">
        <v>0</v>
      </c>
      <c r="E18" s="8">
        <v>0</v>
      </c>
      <c r="F18" s="8">
        <v>0</v>
      </c>
      <c r="G18" s="8">
        <f t="shared" si="0"/>
        <v>0</v>
      </c>
      <c r="H18" s="8">
        <f t="shared" si="1"/>
        <v>0</v>
      </c>
      <c r="I18" s="8">
        <f t="shared" si="2"/>
        <v>0</v>
      </c>
      <c r="J18" s="105" t="b">
        <f t="shared" si="4"/>
        <v>1</v>
      </c>
      <c r="K18" s="79" t="b">
        <f t="shared" si="5"/>
        <v>1</v>
      </c>
    </row>
    <row r="19" spans="1:11" s="79" customFormat="1" ht="110.25">
      <c r="A19" s="284"/>
      <c r="B19" s="9"/>
      <c r="C19" s="13" t="s">
        <v>795</v>
      </c>
      <c r="D19" s="8">
        <v>0</v>
      </c>
      <c r="E19" s="8">
        <v>0</v>
      </c>
      <c r="F19" s="8">
        <v>0</v>
      </c>
      <c r="G19" s="8">
        <f t="shared" si="0"/>
        <v>0</v>
      </c>
      <c r="H19" s="8">
        <f t="shared" si="1"/>
        <v>0</v>
      </c>
      <c r="I19" s="8">
        <f t="shared" si="2"/>
        <v>0</v>
      </c>
      <c r="J19" s="105" t="b">
        <f t="shared" si="4"/>
        <v>1</v>
      </c>
      <c r="K19" s="79" t="b">
        <f t="shared" si="5"/>
        <v>1</v>
      </c>
    </row>
    <row r="20" spans="1:11" s="79" customFormat="1" ht="94.5">
      <c r="A20" s="284"/>
      <c r="B20" s="9"/>
      <c r="C20" s="13" t="s">
        <v>951</v>
      </c>
      <c r="D20" s="8">
        <f>E20+F20</f>
        <v>4435145.699999999</v>
      </c>
      <c r="E20" s="11">
        <f>E26</f>
        <v>1979995.6</v>
      </c>
      <c r="F20" s="11">
        <f>F26</f>
        <v>2455150.0999999996</v>
      </c>
      <c r="G20" s="8">
        <f t="shared" si="0"/>
        <v>4435145.699999999</v>
      </c>
      <c r="H20" s="8">
        <f t="shared" si="1"/>
        <v>1979995.6</v>
      </c>
      <c r="I20" s="8">
        <f t="shared" si="2"/>
        <v>2455150.0999999996</v>
      </c>
      <c r="J20" s="105" t="b">
        <f t="shared" si="4"/>
        <v>1</v>
      </c>
      <c r="K20" s="79" t="b">
        <f t="shared" si="5"/>
        <v>1</v>
      </c>
    </row>
    <row r="21" spans="1:11" s="79" customFormat="1" ht="110.25">
      <c r="A21" s="284"/>
      <c r="B21" s="9"/>
      <c r="C21" s="13" t="s">
        <v>796</v>
      </c>
      <c r="D21" s="8">
        <v>0</v>
      </c>
      <c r="E21" s="11">
        <v>0</v>
      </c>
      <c r="F21" s="11">
        <v>0</v>
      </c>
      <c r="G21" s="8">
        <f t="shared" si="0"/>
        <v>0</v>
      </c>
      <c r="H21" s="8">
        <f t="shared" si="1"/>
        <v>0</v>
      </c>
      <c r="I21" s="8">
        <f t="shared" si="2"/>
        <v>0</v>
      </c>
      <c r="J21" s="105" t="b">
        <f t="shared" si="4"/>
        <v>1</v>
      </c>
      <c r="K21" s="79" t="b">
        <f t="shared" si="5"/>
        <v>1</v>
      </c>
    </row>
    <row r="22" spans="1:11" s="79" customFormat="1" ht="78.75">
      <c r="A22" s="284"/>
      <c r="B22" s="9"/>
      <c r="C22" s="12" t="s">
        <v>370</v>
      </c>
      <c r="D22" s="8">
        <v>0</v>
      </c>
      <c r="E22" s="11">
        <f>E35+E167+E200+E327+E420+E490+E542+E654+E758</f>
        <v>0</v>
      </c>
      <c r="F22" s="11">
        <f>F35+F167+F200+F327+F420+F490+F542+F654+F758</f>
        <v>0</v>
      </c>
      <c r="G22" s="8">
        <f t="shared" si="0"/>
        <v>0</v>
      </c>
      <c r="H22" s="8">
        <f t="shared" si="1"/>
        <v>0</v>
      </c>
      <c r="I22" s="8">
        <f t="shared" si="2"/>
        <v>0</v>
      </c>
      <c r="J22" s="105" t="b">
        <f t="shared" si="4"/>
        <v>1</v>
      </c>
      <c r="K22" s="79" t="b">
        <f t="shared" si="5"/>
        <v>1</v>
      </c>
    </row>
    <row r="23" spans="1:11" s="79" customFormat="1" ht="15.75">
      <c r="A23" s="284"/>
      <c r="B23" s="9"/>
      <c r="C23" s="12" t="s">
        <v>950</v>
      </c>
      <c r="D23" s="8">
        <f aca="true" t="shared" si="6" ref="D23:D64">E23+F23</f>
        <v>4000</v>
      </c>
      <c r="E23" s="11">
        <f>E421</f>
        <v>0</v>
      </c>
      <c r="F23" s="11">
        <f>F421</f>
        <v>4000</v>
      </c>
      <c r="G23" s="8">
        <f t="shared" si="0"/>
        <v>4000</v>
      </c>
      <c r="H23" s="8">
        <f t="shared" si="1"/>
        <v>0</v>
      </c>
      <c r="I23" s="8">
        <f t="shared" si="2"/>
        <v>4000</v>
      </c>
      <c r="J23" s="105" t="b">
        <f t="shared" si="4"/>
        <v>1</v>
      </c>
      <c r="K23" s="79" t="b">
        <f t="shared" si="5"/>
        <v>1</v>
      </c>
    </row>
    <row r="24" spans="1:11" s="79" customFormat="1" ht="15.75">
      <c r="A24" s="284"/>
      <c r="B24" s="9"/>
      <c r="C24" s="12" t="s">
        <v>842</v>
      </c>
      <c r="D24" s="8">
        <f>E24+F24</f>
        <v>23975467.2</v>
      </c>
      <c r="E24" s="8">
        <f>E37+E169+E202+E329+E422+E492+E544+E656+E760</f>
        <v>805279.8999999999</v>
      </c>
      <c r="F24" s="8">
        <f>F37+F169+F202+F329+F422+F492+F544+F656+F760</f>
        <v>23170187.3</v>
      </c>
      <c r="G24" s="8">
        <f t="shared" si="0"/>
        <v>23975467.2</v>
      </c>
      <c r="H24" s="8">
        <f t="shared" si="1"/>
        <v>805279.8999999999</v>
      </c>
      <c r="I24" s="8">
        <f t="shared" si="2"/>
        <v>23170187.3</v>
      </c>
      <c r="J24" s="105" t="b">
        <f t="shared" si="4"/>
        <v>1</v>
      </c>
      <c r="K24" s="79" t="b">
        <f t="shared" si="5"/>
        <v>1</v>
      </c>
    </row>
    <row r="25" spans="1:23" s="79" customFormat="1" ht="15.75">
      <c r="A25" s="280" t="s">
        <v>819</v>
      </c>
      <c r="B25" s="280" t="s">
        <v>956</v>
      </c>
      <c r="C25" s="26" t="s">
        <v>949</v>
      </c>
      <c r="D25" s="25">
        <f>E25+F25</f>
        <v>22356583.899999995</v>
      </c>
      <c r="E25" s="25">
        <f>E26+E36+E37</f>
        <v>2697237.3</v>
      </c>
      <c r="F25" s="25">
        <f>F26+F36+F37</f>
        <v>19659346.599999994</v>
      </c>
      <c r="G25" s="25">
        <f t="shared" si="0"/>
        <v>22356583.899999995</v>
      </c>
      <c r="H25" s="25">
        <f t="shared" si="1"/>
        <v>2697237.3</v>
      </c>
      <c r="I25" s="25">
        <f t="shared" si="2"/>
        <v>19659346.599999994</v>
      </c>
      <c r="J25" s="105" t="b">
        <f t="shared" si="4"/>
        <v>1</v>
      </c>
      <c r="K25" s="79" t="b">
        <f t="shared" si="5"/>
        <v>1</v>
      </c>
      <c r="L25" s="79" t="b">
        <f aca="true" t="shared" si="7" ref="L25:Q25">D26+D36+D37=D25</f>
        <v>1</v>
      </c>
      <c r="M25" s="79" t="b">
        <f t="shared" si="7"/>
        <v>1</v>
      </c>
      <c r="N25" s="79" t="b">
        <f t="shared" si="7"/>
        <v>1</v>
      </c>
      <c r="O25" s="79" t="b">
        <f t="shared" si="7"/>
        <v>1</v>
      </c>
      <c r="P25" s="79" t="b">
        <f t="shared" si="7"/>
        <v>1</v>
      </c>
      <c r="Q25" s="79" t="b">
        <f t="shared" si="7"/>
        <v>1</v>
      </c>
      <c r="R25" s="79" t="b">
        <f>D25='786прил2ПланГРБС Отчёт'!F140</f>
        <v>1</v>
      </c>
      <c r="S25" s="79" t="b">
        <f>E25='786прил2ПланГРБС Отчёт'!G140</f>
        <v>1</v>
      </c>
      <c r="T25" s="79" t="b">
        <f>F25='786прил2ПланГРБС Отчёт'!H140</f>
        <v>1</v>
      </c>
      <c r="U25" s="79" t="b">
        <f>G25='786прил2ПланГРБС Отчёт'!I140</f>
        <v>1</v>
      </c>
      <c r="V25" s="79" t="b">
        <f>H25='786прил2ПланГРБС Отчёт'!J140</f>
        <v>1</v>
      </c>
      <c r="W25" s="79" t="b">
        <f>I25='786прил2ПланГРБС Отчёт'!K140</f>
        <v>1</v>
      </c>
    </row>
    <row r="26" spans="1:11" s="79" customFormat="1" ht="47.25">
      <c r="A26" s="284"/>
      <c r="B26" s="284"/>
      <c r="C26" s="12" t="s">
        <v>953</v>
      </c>
      <c r="D26" s="8">
        <f t="shared" si="6"/>
        <v>4435145.699999999</v>
      </c>
      <c r="E26" s="8">
        <f>E33</f>
        <v>1979995.6</v>
      </c>
      <c r="F26" s="8">
        <f>F33</f>
        <v>2455150.0999999996</v>
      </c>
      <c r="G26" s="8">
        <f t="shared" si="0"/>
        <v>4435145.699999999</v>
      </c>
      <c r="H26" s="8">
        <f t="shared" si="1"/>
        <v>1979995.6</v>
      </c>
      <c r="I26" s="8">
        <f t="shared" si="2"/>
        <v>2455150.0999999996</v>
      </c>
      <c r="J26" s="105" t="b">
        <f t="shared" si="4"/>
        <v>1</v>
      </c>
      <c r="K26" s="79" t="b">
        <f t="shared" si="5"/>
        <v>1</v>
      </c>
    </row>
    <row r="27" spans="1:10" s="79" customFormat="1" ht="15.75">
      <c r="A27" s="284"/>
      <c r="B27" s="284"/>
      <c r="C27" s="12" t="s">
        <v>352</v>
      </c>
      <c r="D27" s="8"/>
      <c r="E27" s="8"/>
      <c r="F27" s="8"/>
      <c r="G27" s="8"/>
      <c r="H27" s="8"/>
      <c r="I27" s="8"/>
      <c r="J27" s="105"/>
    </row>
    <row r="28" spans="1:11" s="79" customFormat="1" ht="94.5">
      <c r="A28" s="284"/>
      <c r="B28" s="284"/>
      <c r="C28" s="12" t="s">
        <v>952</v>
      </c>
      <c r="D28" s="8">
        <f t="shared" si="6"/>
        <v>0</v>
      </c>
      <c r="E28" s="8">
        <v>0</v>
      </c>
      <c r="F28" s="8">
        <v>0</v>
      </c>
      <c r="G28" s="8">
        <f t="shared" si="0"/>
        <v>0</v>
      </c>
      <c r="H28" s="8">
        <f t="shared" si="1"/>
        <v>0</v>
      </c>
      <c r="I28" s="8">
        <f t="shared" si="2"/>
        <v>0</v>
      </c>
      <c r="J28" s="105" t="b">
        <f t="shared" si="4"/>
        <v>1</v>
      </c>
      <c r="K28" s="79" t="b">
        <f t="shared" si="5"/>
        <v>1</v>
      </c>
    </row>
    <row r="29" spans="1:11" s="79" customFormat="1" ht="78.75">
      <c r="A29" s="284"/>
      <c r="B29" s="284"/>
      <c r="C29" s="13" t="s">
        <v>353</v>
      </c>
      <c r="D29" s="8">
        <f t="shared" si="6"/>
        <v>0</v>
      </c>
      <c r="E29" s="8">
        <v>0</v>
      </c>
      <c r="F29" s="8">
        <v>0</v>
      </c>
      <c r="G29" s="8">
        <f t="shared" si="0"/>
        <v>0</v>
      </c>
      <c r="H29" s="8">
        <f t="shared" si="1"/>
        <v>0</v>
      </c>
      <c r="I29" s="8">
        <f t="shared" si="2"/>
        <v>0</v>
      </c>
      <c r="J29" s="105" t="b">
        <f t="shared" si="4"/>
        <v>1</v>
      </c>
      <c r="K29" s="79" t="b">
        <f t="shared" si="5"/>
        <v>1</v>
      </c>
    </row>
    <row r="30" spans="1:11" s="79" customFormat="1" ht="110.25">
      <c r="A30" s="284"/>
      <c r="B30" s="284"/>
      <c r="C30" s="13" t="s">
        <v>354</v>
      </c>
      <c r="D30" s="8">
        <f t="shared" si="6"/>
        <v>0</v>
      </c>
      <c r="E30" s="8">
        <v>0</v>
      </c>
      <c r="F30" s="8">
        <v>0</v>
      </c>
      <c r="G30" s="8">
        <f t="shared" si="0"/>
        <v>0</v>
      </c>
      <c r="H30" s="8">
        <f t="shared" si="1"/>
        <v>0</v>
      </c>
      <c r="I30" s="8">
        <f t="shared" si="2"/>
        <v>0</v>
      </c>
      <c r="J30" s="105" t="b">
        <f t="shared" si="4"/>
        <v>1</v>
      </c>
      <c r="K30" s="79" t="b">
        <f t="shared" si="5"/>
        <v>1</v>
      </c>
    </row>
    <row r="31" spans="1:11" s="79" customFormat="1" ht="78.75">
      <c r="A31" s="284"/>
      <c r="B31" s="284"/>
      <c r="C31" s="13" t="s">
        <v>794</v>
      </c>
      <c r="D31" s="8">
        <f t="shared" si="6"/>
        <v>0</v>
      </c>
      <c r="E31" s="8">
        <v>0</v>
      </c>
      <c r="F31" s="8">
        <v>0</v>
      </c>
      <c r="G31" s="8">
        <f t="shared" si="0"/>
        <v>0</v>
      </c>
      <c r="H31" s="8">
        <f t="shared" si="1"/>
        <v>0</v>
      </c>
      <c r="I31" s="8">
        <f t="shared" si="2"/>
        <v>0</v>
      </c>
      <c r="J31" s="105" t="b">
        <f t="shared" si="4"/>
        <v>1</v>
      </c>
      <c r="K31" s="79" t="b">
        <f t="shared" si="5"/>
        <v>1</v>
      </c>
    </row>
    <row r="32" spans="1:11" s="79" customFormat="1" ht="110.25">
      <c r="A32" s="284"/>
      <c r="B32" s="284"/>
      <c r="C32" s="13" t="s">
        <v>795</v>
      </c>
      <c r="D32" s="8">
        <f t="shared" si="6"/>
        <v>0</v>
      </c>
      <c r="E32" s="8">
        <v>0</v>
      </c>
      <c r="F32" s="8">
        <v>0</v>
      </c>
      <c r="G32" s="8">
        <f t="shared" si="0"/>
        <v>0</v>
      </c>
      <c r="H32" s="8">
        <f t="shared" si="1"/>
        <v>0</v>
      </c>
      <c r="I32" s="8">
        <f t="shared" si="2"/>
        <v>0</v>
      </c>
      <c r="J32" s="105" t="b">
        <f t="shared" si="4"/>
        <v>1</v>
      </c>
      <c r="K32" s="79" t="b">
        <f t="shared" si="5"/>
        <v>1</v>
      </c>
    </row>
    <row r="33" spans="1:11" s="79" customFormat="1" ht="94.5">
      <c r="A33" s="284"/>
      <c r="B33" s="284"/>
      <c r="C33" s="13" t="s">
        <v>951</v>
      </c>
      <c r="D33" s="8">
        <f>D46+D71+D117+D127+D152</f>
        <v>4435145.699999999</v>
      </c>
      <c r="E33" s="8">
        <f>E46+E71+E117+E127+E152</f>
        <v>1979995.6</v>
      </c>
      <c r="F33" s="8">
        <f>F46+F71+F117+F127+F152</f>
        <v>2455150.0999999996</v>
      </c>
      <c r="G33" s="8">
        <f t="shared" si="0"/>
        <v>4435145.699999999</v>
      </c>
      <c r="H33" s="8">
        <f t="shared" si="1"/>
        <v>1979995.6</v>
      </c>
      <c r="I33" s="8">
        <f t="shared" si="2"/>
        <v>2455150.0999999996</v>
      </c>
      <c r="J33" s="105" t="b">
        <f t="shared" si="4"/>
        <v>1</v>
      </c>
      <c r="K33" s="79" t="b">
        <f t="shared" si="5"/>
        <v>1</v>
      </c>
    </row>
    <row r="34" spans="1:11" s="79" customFormat="1" ht="110.25">
      <c r="A34" s="284"/>
      <c r="B34" s="284"/>
      <c r="C34" s="13" t="s">
        <v>796</v>
      </c>
      <c r="D34" s="8">
        <f t="shared" si="6"/>
        <v>0</v>
      </c>
      <c r="E34" s="8">
        <v>0</v>
      </c>
      <c r="F34" s="8">
        <v>0</v>
      </c>
      <c r="G34" s="8">
        <f t="shared" si="0"/>
        <v>0</v>
      </c>
      <c r="H34" s="8">
        <f t="shared" si="1"/>
        <v>0</v>
      </c>
      <c r="I34" s="8">
        <f t="shared" si="2"/>
        <v>0</v>
      </c>
      <c r="J34" s="105" t="b">
        <f t="shared" si="4"/>
        <v>1</v>
      </c>
      <c r="K34" s="79" t="b">
        <f t="shared" si="5"/>
        <v>1</v>
      </c>
    </row>
    <row r="35" spans="1:11" s="79" customFormat="1" ht="78.75">
      <c r="A35" s="284"/>
      <c r="B35" s="284"/>
      <c r="C35" s="12" t="s">
        <v>370</v>
      </c>
      <c r="D35" s="8">
        <v>0</v>
      </c>
      <c r="E35" s="8">
        <f>E48+E73</f>
        <v>0</v>
      </c>
      <c r="F35" s="8">
        <f>F48+F73</f>
        <v>0</v>
      </c>
      <c r="G35" s="8">
        <f t="shared" si="0"/>
        <v>0</v>
      </c>
      <c r="H35" s="8">
        <f t="shared" si="1"/>
        <v>0</v>
      </c>
      <c r="I35" s="8">
        <f t="shared" si="2"/>
        <v>0</v>
      </c>
      <c r="J35" s="105" t="b">
        <f t="shared" si="4"/>
        <v>1</v>
      </c>
      <c r="K35" s="79" t="b">
        <f t="shared" si="5"/>
        <v>1</v>
      </c>
    </row>
    <row r="36" spans="1:11" s="79" customFormat="1" ht="15.75">
      <c r="A36" s="284"/>
      <c r="B36" s="284"/>
      <c r="C36" s="12" t="s">
        <v>950</v>
      </c>
      <c r="D36" s="8">
        <f t="shared" si="6"/>
        <v>0</v>
      </c>
      <c r="E36" s="8">
        <v>0</v>
      </c>
      <c r="F36" s="8">
        <v>0</v>
      </c>
      <c r="G36" s="8">
        <f t="shared" si="0"/>
        <v>0</v>
      </c>
      <c r="H36" s="8">
        <f t="shared" si="1"/>
        <v>0</v>
      </c>
      <c r="I36" s="8">
        <f t="shared" si="2"/>
        <v>0</v>
      </c>
      <c r="J36" s="105" t="b">
        <f t="shared" si="4"/>
        <v>1</v>
      </c>
      <c r="K36" s="79" t="b">
        <f t="shared" si="5"/>
        <v>1</v>
      </c>
    </row>
    <row r="37" spans="1:11" s="79" customFormat="1" ht="15.75">
      <c r="A37" s="284"/>
      <c r="B37" s="284"/>
      <c r="C37" s="12" t="s">
        <v>842</v>
      </c>
      <c r="D37" s="8">
        <f>D50+D75+D118+D131+D139+D141+D143</f>
        <v>17921438.2</v>
      </c>
      <c r="E37" s="8">
        <f>E50+E75+E118+E131+E139+E141+E143</f>
        <v>717241.7</v>
      </c>
      <c r="F37" s="8">
        <f>F50+F75+F118+F131+F139+F141+F143</f>
        <v>17204196.499999996</v>
      </c>
      <c r="G37" s="8">
        <f t="shared" si="0"/>
        <v>17921438.2</v>
      </c>
      <c r="H37" s="8">
        <f t="shared" si="1"/>
        <v>717241.7</v>
      </c>
      <c r="I37" s="8">
        <f t="shared" si="2"/>
        <v>17204196.499999996</v>
      </c>
      <c r="J37" s="105" t="b">
        <f t="shared" si="4"/>
        <v>1</v>
      </c>
      <c r="K37" s="79" t="b">
        <f t="shared" si="5"/>
        <v>1</v>
      </c>
    </row>
    <row r="38" spans="1:23" s="79" customFormat="1" ht="31.5">
      <c r="A38" s="7" t="s">
        <v>809</v>
      </c>
      <c r="B38" s="7" t="s">
        <v>957</v>
      </c>
      <c r="C38" s="26" t="s">
        <v>949</v>
      </c>
      <c r="D38" s="25">
        <f t="shared" si="6"/>
        <v>5181926.7</v>
      </c>
      <c r="E38" s="25">
        <f>E39+E49+E50</f>
        <v>0</v>
      </c>
      <c r="F38" s="25">
        <f>F39+F49+F50</f>
        <v>5181926.7</v>
      </c>
      <c r="G38" s="25">
        <f t="shared" si="0"/>
        <v>5181926.7</v>
      </c>
      <c r="H38" s="25">
        <f t="shared" si="1"/>
        <v>0</v>
      </c>
      <c r="I38" s="25">
        <f t="shared" si="2"/>
        <v>5181926.7</v>
      </c>
      <c r="J38" s="105" t="b">
        <f t="shared" si="4"/>
        <v>1</v>
      </c>
      <c r="K38" s="79" t="b">
        <f t="shared" si="5"/>
        <v>1</v>
      </c>
      <c r="L38" s="79" t="b">
        <f aca="true" t="shared" si="8" ref="L38:Q38">D39+D49+D50=D38</f>
        <v>1</v>
      </c>
      <c r="M38" s="79" t="b">
        <f t="shared" si="8"/>
        <v>1</v>
      </c>
      <c r="N38" s="79" t="b">
        <f t="shared" si="8"/>
        <v>1</v>
      </c>
      <c r="O38" s="79" t="b">
        <f t="shared" si="8"/>
        <v>1</v>
      </c>
      <c r="P38" s="79" t="b">
        <f t="shared" si="8"/>
        <v>1</v>
      </c>
      <c r="Q38" s="79" t="b">
        <f t="shared" si="8"/>
        <v>1</v>
      </c>
      <c r="R38" s="79" t="b">
        <f>D38='786прил2ПланГРБС Отчёт'!F186</f>
        <v>1</v>
      </c>
      <c r="S38" s="79" t="b">
        <f>E38='786прил2ПланГРБС Отчёт'!G186</f>
        <v>1</v>
      </c>
      <c r="T38" s="79" t="b">
        <f>F38='786прил2ПланГРБС Отчёт'!H186</f>
        <v>1</v>
      </c>
      <c r="U38" s="79" t="b">
        <f>G38='786прил2ПланГРБС Отчёт'!I186</f>
        <v>1</v>
      </c>
      <c r="V38" s="79" t="b">
        <f>H38='786прил2ПланГРБС Отчёт'!J186</f>
        <v>1</v>
      </c>
      <c r="W38" s="79" t="b">
        <f>I38='786прил2ПланГРБС Отчёт'!K186</f>
        <v>1</v>
      </c>
    </row>
    <row r="39" spans="1:11" s="79" customFormat="1" ht="47.25">
      <c r="A39" s="9"/>
      <c r="B39" s="89"/>
      <c r="C39" s="12" t="s">
        <v>953</v>
      </c>
      <c r="D39" s="8">
        <f t="shared" si="6"/>
        <v>253404.3</v>
      </c>
      <c r="E39" s="8">
        <f>E46</f>
        <v>0</v>
      </c>
      <c r="F39" s="8">
        <f>F46</f>
        <v>253404.3</v>
      </c>
      <c r="G39" s="8">
        <f t="shared" si="0"/>
        <v>253404.3</v>
      </c>
      <c r="H39" s="8">
        <f t="shared" si="1"/>
        <v>0</v>
      </c>
      <c r="I39" s="8">
        <f t="shared" si="2"/>
        <v>253404.3</v>
      </c>
      <c r="J39" s="105" t="b">
        <f t="shared" si="4"/>
        <v>1</v>
      </c>
      <c r="K39" s="79" t="b">
        <f t="shared" si="5"/>
        <v>1</v>
      </c>
    </row>
    <row r="40" spans="1:10" s="79" customFormat="1" ht="15.75">
      <c r="A40" s="9"/>
      <c r="B40" s="89"/>
      <c r="C40" s="12" t="s">
        <v>352</v>
      </c>
      <c r="D40" s="8"/>
      <c r="E40" s="8"/>
      <c r="F40" s="8"/>
      <c r="G40" s="8"/>
      <c r="H40" s="8"/>
      <c r="I40" s="8"/>
      <c r="J40" s="105"/>
    </row>
    <row r="41" spans="1:11" s="79" customFormat="1" ht="94.5">
      <c r="A41" s="9"/>
      <c r="B41" s="89"/>
      <c r="C41" s="12" t="s">
        <v>952</v>
      </c>
      <c r="D41" s="8">
        <f t="shared" si="6"/>
        <v>253404.3</v>
      </c>
      <c r="E41" s="8">
        <f>E46</f>
        <v>0</v>
      </c>
      <c r="F41" s="8">
        <f>F46</f>
        <v>253404.3</v>
      </c>
      <c r="G41" s="8">
        <f t="shared" si="0"/>
        <v>253404.3</v>
      </c>
      <c r="H41" s="8">
        <f t="shared" si="1"/>
        <v>0</v>
      </c>
      <c r="I41" s="8">
        <f t="shared" si="2"/>
        <v>253404.3</v>
      </c>
      <c r="J41" s="105" t="b">
        <f t="shared" si="4"/>
        <v>1</v>
      </c>
      <c r="K41" s="79" t="b">
        <f t="shared" si="5"/>
        <v>1</v>
      </c>
    </row>
    <row r="42" spans="1:11" s="79" customFormat="1" ht="78.75">
      <c r="A42" s="9"/>
      <c r="B42" s="89"/>
      <c r="C42" s="13" t="s">
        <v>353</v>
      </c>
      <c r="D42" s="8">
        <f t="shared" si="6"/>
        <v>0</v>
      </c>
      <c r="E42" s="8">
        <v>0</v>
      </c>
      <c r="F42" s="8">
        <v>0</v>
      </c>
      <c r="G42" s="8">
        <f t="shared" si="0"/>
        <v>0</v>
      </c>
      <c r="H42" s="8">
        <f t="shared" si="1"/>
        <v>0</v>
      </c>
      <c r="I42" s="8">
        <f t="shared" si="2"/>
        <v>0</v>
      </c>
      <c r="J42" s="105" t="b">
        <f t="shared" si="4"/>
        <v>1</v>
      </c>
      <c r="K42" s="79" t="b">
        <f t="shared" si="5"/>
        <v>1</v>
      </c>
    </row>
    <row r="43" spans="1:11" s="79" customFormat="1" ht="110.25">
      <c r="A43" s="9"/>
      <c r="B43" s="89"/>
      <c r="C43" s="13" t="s">
        <v>354</v>
      </c>
      <c r="D43" s="8">
        <f t="shared" si="6"/>
        <v>0</v>
      </c>
      <c r="E43" s="8">
        <v>0</v>
      </c>
      <c r="F43" s="8">
        <v>0</v>
      </c>
      <c r="G43" s="8">
        <f t="shared" si="0"/>
        <v>0</v>
      </c>
      <c r="H43" s="8">
        <f t="shared" si="1"/>
        <v>0</v>
      </c>
      <c r="I43" s="8">
        <f t="shared" si="2"/>
        <v>0</v>
      </c>
      <c r="J43" s="105" t="b">
        <f t="shared" si="4"/>
        <v>1</v>
      </c>
      <c r="K43" s="79" t="b">
        <f t="shared" si="5"/>
        <v>1</v>
      </c>
    </row>
    <row r="44" spans="1:11" s="79" customFormat="1" ht="78.75">
      <c r="A44" s="9"/>
      <c r="B44" s="89"/>
      <c r="C44" s="13" t="s">
        <v>794</v>
      </c>
      <c r="D44" s="8">
        <f t="shared" si="6"/>
        <v>0</v>
      </c>
      <c r="E44" s="8">
        <v>0</v>
      </c>
      <c r="F44" s="8">
        <v>0</v>
      </c>
      <c r="G44" s="8">
        <f t="shared" si="0"/>
        <v>0</v>
      </c>
      <c r="H44" s="8">
        <f t="shared" si="1"/>
        <v>0</v>
      </c>
      <c r="I44" s="8">
        <f t="shared" si="2"/>
        <v>0</v>
      </c>
      <c r="J44" s="105" t="b">
        <f t="shared" si="4"/>
        <v>1</v>
      </c>
      <c r="K44" s="79" t="b">
        <f t="shared" si="5"/>
        <v>1</v>
      </c>
    </row>
    <row r="45" spans="1:11" s="79" customFormat="1" ht="110.25">
      <c r="A45" s="9"/>
      <c r="B45" s="89"/>
      <c r="C45" s="13" t="s">
        <v>795</v>
      </c>
      <c r="D45" s="8">
        <f t="shared" si="6"/>
        <v>0</v>
      </c>
      <c r="E45" s="8">
        <v>0</v>
      </c>
      <c r="F45" s="8">
        <v>0</v>
      </c>
      <c r="G45" s="8">
        <f t="shared" si="0"/>
        <v>0</v>
      </c>
      <c r="H45" s="8">
        <f t="shared" si="1"/>
        <v>0</v>
      </c>
      <c r="I45" s="8">
        <f t="shared" si="2"/>
        <v>0</v>
      </c>
      <c r="J45" s="105" t="b">
        <f t="shared" si="4"/>
        <v>1</v>
      </c>
      <c r="K45" s="79" t="b">
        <f t="shared" si="5"/>
        <v>1</v>
      </c>
    </row>
    <row r="46" spans="1:11" s="79" customFormat="1" ht="94.5">
      <c r="A46" s="9"/>
      <c r="B46" s="89"/>
      <c r="C46" s="13" t="s">
        <v>951</v>
      </c>
      <c r="D46" s="8">
        <f>D54</f>
        <v>253404.3</v>
      </c>
      <c r="E46" s="8">
        <f>E54</f>
        <v>0</v>
      </c>
      <c r="F46" s="8">
        <f>F54</f>
        <v>253404.3</v>
      </c>
      <c r="G46" s="8">
        <f t="shared" si="0"/>
        <v>253404.3</v>
      </c>
      <c r="H46" s="8">
        <f t="shared" si="1"/>
        <v>0</v>
      </c>
      <c r="I46" s="8">
        <f t="shared" si="2"/>
        <v>253404.3</v>
      </c>
      <c r="J46" s="105" t="b">
        <f t="shared" si="4"/>
        <v>1</v>
      </c>
      <c r="K46" s="79" t="b">
        <f t="shared" si="5"/>
        <v>1</v>
      </c>
    </row>
    <row r="47" spans="1:11" s="79" customFormat="1" ht="110.25">
      <c r="A47" s="9"/>
      <c r="B47" s="89"/>
      <c r="C47" s="13" t="s">
        <v>796</v>
      </c>
      <c r="D47" s="8">
        <v>0</v>
      </c>
      <c r="E47" s="8">
        <v>0</v>
      </c>
      <c r="F47" s="8">
        <v>0</v>
      </c>
      <c r="G47" s="8">
        <f t="shared" si="0"/>
        <v>0</v>
      </c>
      <c r="H47" s="8">
        <f t="shared" si="1"/>
        <v>0</v>
      </c>
      <c r="I47" s="8">
        <f t="shared" si="2"/>
        <v>0</v>
      </c>
      <c r="J47" s="105" t="b">
        <f t="shared" si="4"/>
        <v>1</v>
      </c>
      <c r="K47" s="79" t="b">
        <f t="shared" si="5"/>
        <v>1</v>
      </c>
    </row>
    <row r="48" spans="1:11" s="79" customFormat="1" ht="78.75">
      <c r="A48" s="9"/>
      <c r="B48" s="89"/>
      <c r="C48" s="12" t="s">
        <v>370</v>
      </c>
      <c r="D48" s="8">
        <f t="shared" si="6"/>
        <v>0</v>
      </c>
      <c r="E48" s="8">
        <v>0</v>
      </c>
      <c r="F48" s="8">
        <v>0</v>
      </c>
      <c r="G48" s="8">
        <f t="shared" si="0"/>
        <v>0</v>
      </c>
      <c r="H48" s="8">
        <f t="shared" si="1"/>
        <v>0</v>
      </c>
      <c r="I48" s="8">
        <f t="shared" si="2"/>
        <v>0</v>
      </c>
      <c r="J48" s="105" t="b">
        <f t="shared" si="4"/>
        <v>1</v>
      </c>
      <c r="K48" s="79" t="b">
        <f t="shared" si="5"/>
        <v>1</v>
      </c>
    </row>
    <row r="49" spans="1:11" s="79" customFormat="1" ht="15.75">
      <c r="A49" s="9"/>
      <c r="B49" s="89"/>
      <c r="C49" s="12" t="s">
        <v>950</v>
      </c>
      <c r="D49" s="8">
        <f t="shared" si="6"/>
        <v>0</v>
      </c>
      <c r="E49" s="8">
        <v>0</v>
      </c>
      <c r="F49" s="8">
        <v>0</v>
      </c>
      <c r="G49" s="8">
        <f t="shared" si="0"/>
        <v>0</v>
      </c>
      <c r="H49" s="8">
        <f t="shared" si="1"/>
        <v>0</v>
      </c>
      <c r="I49" s="8">
        <f t="shared" si="2"/>
        <v>0</v>
      </c>
      <c r="J49" s="105" t="b">
        <f t="shared" si="4"/>
        <v>1</v>
      </c>
      <c r="K49" s="79" t="b">
        <f t="shared" si="5"/>
        <v>1</v>
      </c>
    </row>
    <row r="50" spans="1:11" s="79" customFormat="1" ht="15.75">
      <c r="A50" s="10"/>
      <c r="B50" s="91"/>
      <c r="C50" s="12" t="s">
        <v>842</v>
      </c>
      <c r="D50" s="8">
        <f aca="true" t="shared" si="9" ref="D50:I50">D56+D58+D60+D62</f>
        <v>4928522.4</v>
      </c>
      <c r="E50" s="8">
        <f t="shared" si="9"/>
        <v>0</v>
      </c>
      <c r="F50" s="8">
        <f t="shared" si="9"/>
        <v>4928522.4</v>
      </c>
      <c r="G50" s="8">
        <f t="shared" si="9"/>
        <v>4928522.4</v>
      </c>
      <c r="H50" s="8">
        <f t="shared" si="9"/>
        <v>0</v>
      </c>
      <c r="I50" s="8">
        <f t="shared" si="9"/>
        <v>4928522.4</v>
      </c>
      <c r="J50" s="105" t="b">
        <f t="shared" si="4"/>
        <v>1</v>
      </c>
      <c r="K50" s="79" t="b">
        <f t="shared" si="5"/>
        <v>1</v>
      </c>
    </row>
    <row r="51" spans="1:11" s="79" customFormat="1" ht="31.5">
      <c r="A51" s="7" t="s">
        <v>876</v>
      </c>
      <c r="B51" s="7" t="s">
        <v>958</v>
      </c>
      <c r="C51" s="12" t="s">
        <v>949</v>
      </c>
      <c r="D51" s="8">
        <f t="shared" si="6"/>
        <v>253404.3</v>
      </c>
      <c r="E51" s="8">
        <f aca="true" t="shared" si="10" ref="E51:F53">E52</f>
        <v>0</v>
      </c>
      <c r="F51" s="8">
        <f t="shared" si="10"/>
        <v>253404.3</v>
      </c>
      <c r="G51" s="8">
        <f t="shared" si="0"/>
        <v>253404.3</v>
      </c>
      <c r="H51" s="8">
        <f t="shared" si="1"/>
        <v>0</v>
      </c>
      <c r="I51" s="8">
        <f t="shared" si="2"/>
        <v>253404.3</v>
      </c>
      <c r="J51" s="105" t="b">
        <f t="shared" si="4"/>
        <v>1</v>
      </c>
      <c r="K51" s="79" t="b">
        <f t="shared" si="5"/>
        <v>1</v>
      </c>
    </row>
    <row r="52" spans="1:11" s="79" customFormat="1" ht="47.25">
      <c r="A52" s="9"/>
      <c r="B52" s="9"/>
      <c r="C52" s="12" t="s">
        <v>953</v>
      </c>
      <c r="D52" s="8">
        <f t="shared" si="6"/>
        <v>253404.3</v>
      </c>
      <c r="E52" s="8">
        <f t="shared" si="10"/>
        <v>0</v>
      </c>
      <c r="F52" s="8">
        <f t="shared" si="10"/>
        <v>253404.3</v>
      </c>
      <c r="G52" s="8">
        <f t="shared" si="0"/>
        <v>253404.3</v>
      </c>
      <c r="H52" s="8">
        <f t="shared" si="1"/>
        <v>0</v>
      </c>
      <c r="I52" s="8">
        <f t="shared" si="2"/>
        <v>253404.3</v>
      </c>
      <c r="J52" s="105" t="b">
        <f t="shared" si="4"/>
        <v>1</v>
      </c>
      <c r="K52" s="79" t="b">
        <f t="shared" si="5"/>
        <v>1</v>
      </c>
    </row>
    <row r="53" spans="1:11" s="79" customFormat="1" ht="94.5">
      <c r="A53" s="9"/>
      <c r="B53" s="9"/>
      <c r="C53" s="14" t="s">
        <v>952</v>
      </c>
      <c r="D53" s="8">
        <f t="shared" si="6"/>
        <v>253404.3</v>
      </c>
      <c r="E53" s="8">
        <f t="shared" si="10"/>
        <v>0</v>
      </c>
      <c r="F53" s="8">
        <f t="shared" si="10"/>
        <v>253404.3</v>
      </c>
      <c r="G53" s="8">
        <f t="shared" si="0"/>
        <v>253404.3</v>
      </c>
      <c r="H53" s="8">
        <f t="shared" si="1"/>
        <v>0</v>
      </c>
      <c r="I53" s="8">
        <f t="shared" si="2"/>
        <v>253404.3</v>
      </c>
      <c r="J53" s="105" t="b">
        <f t="shared" si="4"/>
        <v>1</v>
      </c>
      <c r="K53" s="79" t="b">
        <f t="shared" si="5"/>
        <v>1</v>
      </c>
    </row>
    <row r="54" spans="1:11" s="79" customFormat="1" ht="94.5">
      <c r="A54" s="10"/>
      <c r="B54" s="10"/>
      <c r="C54" s="15" t="s">
        <v>951</v>
      </c>
      <c r="D54" s="8">
        <f>E54+F54</f>
        <v>253404.3</v>
      </c>
      <c r="E54" s="8">
        <f>'786прил2ПланГРБС Отчёт'!G197</f>
        <v>0</v>
      </c>
      <c r="F54" s="8">
        <f>'786прил2ПланГРБС Отчёт'!H197</f>
        <v>253404.3</v>
      </c>
      <c r="G54" s="8">
        <f t="shared" si="0"/>
        <v>253404.3</v>
      </c>
      <c r="H54" s="8">
        <f t="shared" si="1"/>
        <v>0</v>
      </c>
      <c r="I54" s="8">
        <f t="shared" si="2"/>
        <v>253404.3</v>
      </c>
      <c r="J54" s="105" t="b">
        <f t="shared" si="4"/>
        <v>1</v>
      </c>
      <c r="K54" s="79" t="b">
        <f t="shared" si="5"/>
        <v>1</v>
      </c>
    </row>
    <row r="55" spans="1:11" s="79" customFormat="1" ht="15.75">
      <c r="A55" s="111" t="s">
        <v>594</v>
      </c>
      <c r="B55" s="285" t="s">
        <v>595</v>
      </c>
      <c r="C55" s="12" t="s">
        <v>949</v>
      </c>
      <c r="D55" s="8">
        <v>0</v>
      </c>
      <c r="E55" s="8">
        <v>0</v>
      </c>
      <c r="F55" s="8">
        <v>0</v>
      </c>
      <c r="G55" s="8">
        <f t="shared" si="0"/>
        <v>0</v>
      </c>
      <c r="H55" s="8">
        <f t="shared" si="1"/>
        <v>0</v>
      </c>
      <c r="I55" s="8">
        <f t="shared" si="2"/>
        <v>0</v>
      </c>
      <c r="J55" s="105" t="b">
        <f t="shared" si="4"/>
        <v>1</v>
      </c>
      <c r="K55" s="79" t="b">
        <f t="shared" si="5"/>
        <v>1</v>
      </c>
    </row>
    <row r="56" spans="1:11" s="79" customFormat="1" ht="15.75">
      <c r="A56" s="112"/>
      <c r="B56" s="286"/>
      <c r="C56" s="28" t="s">
        <v>842</v>
      </c>
      <c r="D56" s="8">
        <v>0</v>
      </c>
      <c r="E56" s="8">
        <v>0</v>
      </c>
      <c r="F56" s="8">
        <v>0</v>
      </c>
      <c r="G56" s="8">
        <f t="shared" si="0"/>
        <v>0</v>
      </c>
      <c r="H56" s="8">
        <f t="shared" si="1"/>
        <v>0</v>
      </c>
      <c r="I56" s="8">
        <f t="shared" si="2"/>
        <v>0</v>
      </c>
      <c r="J56" s="105" t="b">
        <f t="shared" si="4"/>
        <v>1</v>
      </c>
      <c r="K56" s="79" t="b">
        <f t="shared" si="5"/>
        <v>1</v>
      </c>
    </row>
    <row r="57" spans="1:11" s="79" customFormat="1" ht="15.75">
      <c r="A57" s="7" t="s">
        <v>810</v>
      </c>
      <c r="B57" s="280" t="s">
        <v>845</v>
      </c>
      <c r="C57" s="12" t="s">
        <v>949</v>
      </c>
      <c r="D57" s="8">
        <f t="shared" si="6"/>
        <v>4855431.4</v>
      </c>
      <c r="E57" s="8">
        <f>E58</f>
        <v>0</v>
      </c>
      <c r="F57" s="8">
        <f>F58</f>
        <v>4855431.4</v>
      </c>
      <c r="G57" s="8">
        <f t="shared" si="0"/>
        <v>4855431.4</v>
      </c>
      <c r="H57" s="8">
        <f t="shared" si="1"/>
        <v>0</v>
      </c>
      <c r="I57" s="8">
        <f t="shared" si="2"/>
        <v>4855431.4</v>
      </c>
      <c r="J57" s="105" t="b">
        <f t="shared" si="4"/>
        <v>1</v>
      </c>
      <c r="K57" s="79" t="b">
        <f t="shared" si="5"/>
        <v>1</v>
      </c>
    </row>
    <row r="58" spans="1:11" s="79" customFormat="1" ht="77.25" customHeight="1">
      <c r="A58" s="10"/>
      <c r="B58" s="281"/>
      <c r="C58" s="28" t="s">
        <v>842</v>
      </c>
      <c r="D58" s="8">
        <f t="shared" si="6"/>
        <v>4855431.4</v>
      </c>
      <c r="E58" s="8">
        <f>'786прил2ПланГРБС Отчёт'!G201</f>
        <v>0</v>
      </c>
      <c r="F58" s="8">
        <f>'786прил2ПланГРБС Отчёт'!H201</f>
        <v>4855431.4</v>
      </c>
      <c r="G58" s="8">
        <f t="shared" si="0"/>
        <v>4855431.4</v>
      </c>
      <c r="H58" s="8">
        <f t="shared" si="1"/>
        <v>0</v>
      </c>
      <c r="I58" s="8">
        <f t="shared" si="2"/>
        <v>4855431.4</v>
      </c>
      <c r="J58" s="105" t="b">
        <f t="shared" si="4"/>
        <v>1</v>
      </c>
      <c r="K58" s="79" t="b">
        <f t="shared" si="5"/>
        <v>1</v>
      </c>
    </row>
    <row r="59" spans="1:11" s="79" customFormat="1" ht="15.75">
      <c r="A59" s="7" t="s">
        <v>408</v>
      </c>
      <c r="B59" s="280" t="s">
        <v>879</v>
      </c>
      <c r="C59" s="12" t="s">
        <v>949</v>
      </c>
      <c r="D59" s="8">
        <f t="shared" si="6"/>
        <v>25000</v>
      </c>
      <c r="E59" s="8">
        <f>E60</f>
        <v>0</v>
      </c>
      <c r="F59" s="8">
        <f>F60</f>
        <v>25000</v>
      </c>
      <c r="G59" s="8">
        <f t="shared" si="0"/>
        <v>25000</v>
      </c>
      <c r="H59" s="8">
        <f t="shared" si="1"/>
        <v>0</v>
      </c>
      <c r="I59" s="8">
        <f t="shared" si="2"/>
        <v>25000</v>
      </c>
      <c r="J59" s="105" t="b">
        <f t="shared" si="4"/>
        <v>1</v>
      </c>
      <c r="K59" s="79" t="b">
        <f t="shared" si="5"/>
        <v>1</v>
      </c>
    </row>
    <row r="60" spans="1:11" s="79" customFormat="1" ht="83.25" customHeight="1">
      <c r="A60" s="10"/>
      <c r="B60" s="281"/>
      <c r="C60" s="28" t="s">
        <v>842</v>
      </c>
      <c r="D60" s="8">
        <f>E60+F60</f>
        <v>25000</v>
      </c>
      <c r="E60" s="8">
        <f>'786прил2ПланГРБС Отчёт'!G204</f>
        <v>0</v>
      </c>
      <c r="F60" s="8">
        <f>'786прил2ПланГРБС Отчёт'!H204</f>
        <v>25000</v>
      </c>
      <c r="G60" s="8">
        <f t="shared" si="0"/>
        <v>25000</v>
      </c>
      <c r="H60" s="8">
        <f t="shared" si="1"/>
        <v>0</v>
      </c>
      <c r="I60" s="8">
        <f t="shared" si="2"/>
        <v>25000</v>
      </c>
      <c r="J60" s="105" t="b">
        <f t="shared" si="4"/>
        <v>1</v>
      </c>
      <c r="K60" s="79" t="b">
        <f t="shared" si="5"/>
        <v>1</v>
      </c>
    </row>
    <row r="61" spans="1:11" s="79" customFormat="1" ht="23.25" customHeight="1">
      <c r="A61" s="9" t="s">
        <v>932</v>
      </c>
      <c r="B61" s="9" t="s">
        <v>394</v>
      </c>
      <c r="C61" s="12" t="s">
        <v>949</v>
      </c>
      <c r="D61" s="8">
        <f>D62</f>
        <v>48091</v>
      </c>
      <c r="E61" s="8">
        <f>E62</f>
        <v>0</v>
      </c>
      <c r="F61" s="8">
        <f>F62</f>
        <v>48091</v>
      </c>
      <c r="G61" s="8">
        <f>D61</f>
        <v>48091</v>
      </c>
      <c r="H61" s="8">
        <f t="shared" si="1"/>
        <v>0</v>
      </c>
      <c r="I61" s="8">
        <f t="shared" si="2"/>
        <v>48091</v>
      </c>
      <c r="J61" s="105" t="b">
        <f t="shared" si="4"/>
        <v>1</v>
      </c>
      <c r="K61" s="79" t="b">
        <f t="shared" si="5"/>
        <v>1</v>
      </c>
    </row>
    <row r="62" spans="1:11" s="79" customFormat="1" ht="23.25" customHeight="1">
      <c r="A62" s="9"/>
      <c r="B62" s="9"/>
      <c r="C62" s="28" t="s">
        <v>842</v>
      </c>
      <c r="D62" s="8">
        <f>'786прил2ПланГРБС Отчёт'!F209</f>
        <v>48091</v>
      </c>
      <c r="E62" s="8">
        <f>'786прил2ПланГРБС Отчёт'!G209</f>
        <v>0</v>
      </c>
      <c r="F62" s="8">
        <f>'786прил2ПланГРБС Отчёт'!H209</f>
        <v>48091</v>
      </c>
      <c r="G62" s="8">
        <f>D62</f>
        <v>48091</v>
      </c>
      <c r="H62" s="8">
        <f>E62</f>
        <v>0</v>
      </c>
      <c r="I62" s="8">
        <f>F62</f>
        <v>48091</v>
      </c>
      <c r="J62" s="105" t="b">
        <f t="shared" si="4"/>
        <v>1</v>
      </c>
      <c r="K62" s="79" t="b">
        <f t="shared" si="5"/>
        <v>1</v>
      </c>
    </row>
    <row r="63" spans="1:23" s="79" customFormat="1" ht="31.5">
      <c r="A63" s="7" t="s">
        <v>258</v>
      </c>
      <c r="B63" s="7" t="s">
        <v>752</v>
      </c>
      <c r="C63" s="26" t="s">
        <v>949</v>
      </c>
      <c r="D63" s="25">
        <f>E63+F63</f>
        <v>13598393.6</v>
      </c>
      <c r="E63" s="25">
        <f>E64+E74+E75</f>
        <v>417453.7</v>
      </c>
      <c r="F63" s="25">
        <f>F64+F74+F75</f>
        <v>13180939.9</v>
      </c>
      <c r="G63" s="25">
        <f t="shared" si="0"/>
        <v>13598393.6</v>
      </c>
      <c r="H63" s="25">
        <f t="shared" si="1"/>
        <v>417453.7</v>
      </c>
      <c r="I63" s="25">
        <f t="shared" si="2"/>
        <v>13180939.9</v>
      </c>
      <c r="J63" s="105" t="b">
        <f t="shared" si="4"/>
        <v>1</v>
      </c>
      <c r="K63" s="79" t="b">
        <f t="shared" si="5"/>
        <v>1</v>
      </c>
      <c r="L63" s="79" t="b">
        <f aca="true" t="shared" si="11" ref="L63:Q63">D64+D74+D75=D63</f>
        <v>1</v>
      </c>
      <c r="M63" s="79" t="b">
        <f t="shared" si="11"/>
        <v>1</v>
      </c>
      <c r="N63" s="79" t="b">
        <f t="shared" si="11"/>
        <v>1</v>
      </c>
      <c r="O63" s="79" t="b">
        <f t="shared" si="11"/>
        <v>1</v>
      </c>
      <c r="P63" s="79" t="b">
        <f t="shared" si="11"/>
        <v>1</v>
      </c>
      <c r="Q63" s="79" t="b">
        <f t="shared" si="11"/>
        <v>1</v>
      </c>
      <c r="R63" s="79" t="b">
        <f>D63='786прил2ПланГРБС Отчёт'!F210</f>
        <v>1</v>
      </c>
      <c r="S63" s="79" t="b">
        <f>E63='786прил2ПланГРБС Отчёт'!G210</f>
        <v>1</v>
      </c>
      <c r="T63" s="79" t="b">
        <f>F63='786прил2ПланГРБС Отчёт'!H210</f>
        <v>1</v>
      </c>
      <c r="U63" s="79" t="b">
        <f>G63='786прил2ПланГРБС Отчёт'!I210</f>
        <v>1</v>
      </c>
      <c r="V63" s="79" t="b">
        <f>H63='786прил2ПланГРБС Отчёт'!J210</f>
        <v>1</v>
      </c>
      <c r="W63" s="79" t="b">
        <f>I63='786прил2ПланГРБС Отчёт'!K210</f>
        <v>1</v>
      </c>
    </row>
    <row r="64" spans="1:11" s="79" customFormat="1" ht="47.25">
      <c r="A64" s="9"/>
      <c r="B64" s="92"/>
      <c r="C64" s="12" t="s">
        <v>953</v>
      </c>
      <c r="D64" s="8">
        <f t="shared" si="6"/>
        <v>917403.9</v>
      </c>
      <c r="E64" s="8">
        <f>E66</f>
        <v>0</v>
      </c>
      <c r="F64" s="8">
        <f>F66</f>
        <v>917403.9</v>
      </c>
      <c r="G64" s="8">
        <f t="shared" si="0"/>
        <v>917403.9</v>
      </c>
      <c r="H64" s="8">
        <f t="shared" si="1"/>
        <v>0</v>
      </c>
      <c r="I64" s="8">
        <f t="shared" si="2"/>
        <v>917403.9</v>
      </c>
      <c r="J64" s="105" t="b">
        <f t="shared" si="4"/>
        <v>1</v>
      </c>
      <c r="K64" s="79" t="b">
        <f t="shared" si="5"/>
        <v>1</v>
      </c>
    </row>
    <row r="65" spans="1:10" s="79" customFormat="1" ht="15.75">
      <c r="A65" s="9"/>
      <c r="B65" s="92"/>
      <c r="C65" s="12" t="s">
        <v>352</v>
      </c>
      <c r="D65" s="8"/>
      <c r="E65" s="8"/>
      <c r="F65" s="8"/>
      <c r="G65" s="8"/>
      <c r="H65" s="8"/>
      <c r="I65" s="8"/>
      <c r="J65" s="105"/>
    </row>
    <row r="66" spans="1:11" s="79" customFormat="1" ht="94.5">
      <c r="A66" s="9"/>
      <c r="B66" s="92"/>
      <c r="C66" s="12" t="s">
        <v>952</v>
      </c>
      <c r="D66" s="8">
        <f aca="true" t="shared" si="12" ref="D66:D96">E66+F66</f>
        <v>917403.9</v>
      </c>
      <c r="E66" s="8">
        <f>E67+E68+E69+E70+E71+E72+E73</f>
        <v>0</v>
      </c>
      <c r="F66" s="8">
        <f>F67+F68+F69+F70+F71+F72+F73</f>
        <v>917403.9</v>
      </c>
      <c r="G66" s="8">
        <f t="shared" si="0"/>
        <v>917403.9</v>
      </c>
      <c r="H66" s="8">
        <f t="shared" si="1"/>
        <v>0</v>
      </c>
      <c r="I66" s="8">
        <f t="shared" si="2"/>
        <v>917403.9</v>
      </c>
      <c r="J66" s="105" t="b">
        <f t="shared" si="4"/>
        <v>1</v>
      </c>
      <c r="K66" s="79" t="b">
        <f t="shared" si="5"/>
        <v>1</v>
      </c>
    </row>
    <row r="67" spans="1:11" s="79" customFormat="1" ht="78.75">
      <c r="A67" s="9"/>
      <c r="B67" s="92"/>
      <c r="C67" s="13" t="s">
        <v>353</v>
      </c>
      <c r="D67" s="8">
        <f t="shared" si="12"/>
        <v>0</v>
      </c>
      <c r="E67" s="8">
        <v>0</v>
      </c>
      <c r="F67" s="8">
        <v>0</v>
      </c>
      <c r="G67" s="8">
        <f t="shared" si="0"/>
        <v>0</v>
      </c>
      <c r="H67" s="8">
        <f t="shared" si="1"/>
        <v>0</v>
      </c>
      <c r="I67" s="8">
        <f t="shared" si="2"/>
        <v>0</v>
      </c>
      <c r="J67" s="105" t="b">
        <f t="shared" si="4"/>
        <v>1</v>
      </c>
      <c r="K67" s="79" t="b">
        <f t="shared" si="5"/>
        <v>1</v>
      </c>
    </row>
    <row r="68" spans="1:11" s="79" customFormat="1" ht="110.25">
      <c r="A68" s="9"/>
      <c r="B68" s="92"/>
      <c r="C68" s="13" t="s">
        <v>354</v>
      </c>
      <c r="D68" s="8">
        <f t="shared" si="12"/>
        <v>0</v>
      </c>
      <c r="E68" s="8">
        <v>0</v>
      </c>
      <c r="F68" s="8">
        <v>0</v>
      </c>
      <c r="G68" s="8">
        <f t="shared" si="0"/>
        <v>0</v>
      </c>
      <c r="H68" s="8">
        <f t="shared" si="1"/>
        <v>0</v>
      </c>
      <c r="I68" s="8">
        <f t="shared" si="2"/>
        <v>0</v>
      </c>
      <c r="J68" s="105" t="b">
        <f t="shared" si="4"/>
        <v>1</v>
      </c>
      <c r="K68" s="79" t="b">
        <f t="shared" si="5"/>
        <v>1</v>
      </c>
    </row>
    <row r="69" spans="1:11" s="79" customFormat="1" ht="78.75">
      <c r="A69" s="9"/>
      <c r="B69" s="92"/>
      <c r="C69" s="13" t="s">
        <v>794</v>
      </c>
      <c r="D69" s="8">
        <f t="shared" si="12"/>
        <v>0</v>
      </c>
      <c r="E69" s="8">
        <v>0</v>
      </c>
      <c r="F69" s="8">
        <v>0</v>
      </c>
      <c r="G69" s="8">
        <f t="shared" si="0"/>
        <v>0</v>
      </c>
      <c r="H69" s="8">
        <f t="shared" si="1"/>
        <v>0</v>
      </c>
      <c r="I69" s="8">
        <f t="shared" si="2"/>
        <v>0</v>
      </c>
      <c r="J69" s="105" t="b">
        <f t="shared" si="4"/>
        <v>1</v>
      </c>
      <c r="K69" s="79" t="b">
        <f t="shared" si="5"/>
        <v>1</v>
      </c>
    </row>
    <row r="70" spans="1:11" s="79" customFormat="1" ht="110.25">
      <c r="A70" s="9"/>
      <c r="B70" s="92"/>
      <c r="C70" s="13" t="s">
        <v>795</v>
      </c>
      <c r="D70" s="8">
        <f t="shared" si="12"/>
        <v>0</v>
      </c>
      <c r="E70" s="8">
        <v>0</v>
      </c>
      <c r="F70" s="8">
        <v>0</v>
      </c>
      <c r="G70" s="8">
        <f t="shared" si="0"/>
        <v>0</v>
      </c>
      <c r="H70" s="8">
        <f t="shared" si="1"/>
        <v>0</v>
      </c>
      <c r="I70" s="8">
        <f t="shared" si="2"/>
        <v>0</v>
      </c>
      <c r="J70" s="105" t="b">
        <f t="shared" si="4"/>
        <v>1</v>
      </c>
      <c r="K70" s="79" t="b">
        <f t="shared" si="5"/>
        <v>1</v>
      </c>
    </row>
    <row r="71" spans="1:11" s="79" customFormat="1" ht="94.5">
      <c r="A71" s="9"/>
      <c r="B71" s="92"/>
      <c r="C71" s="13" t="s">
        <v>951</v>
      </c>
      <c r="D71" s="8">
        <f>D82</f>
        <v>917403.9</v>
      </c>
      <c r="E71" s="8">
        <f>E82</f>
        <v>0</v>
      </c>
      <c r="F71" s="8">
        <f>F82</f>
        <v>917403.9</v>
      </c>
      <c r="G71" s="8">
        <f t="shared" si="0"/>
        <v>917403.9</v>
      </c>
      <c r="H71" s="8">
        <f t="shared" si="1"/>
        <v>0</v>
      </c>
      <c r="I71" s="8">
        <f t="shared" si="2"/>
        <v>917403.9</v>
      </c>
      <c r="J71" s="105" t="b">
        <f t="shared" si="4"/>
        <v>1</v>
      </c>
      <c r="K71" s="79" t="b">
        <f t="shared" si="5"/>
        <v>1</v>
      </c>
    </row>
    <row r="72" spans="1:11" s="79" customFormat="1" ht="110.25">
      <c r="A72" s="9"/>
      <c r="B72" s="92"/>
      <c r="C72" s="13" t="s">
        <v>796</v>
      </c>
      <c r="D72" s="8">
        <f t="shared" si="12"/>
        <v>0</v>
      </c>
      <c r="E72" s="8">
        <v>0</v>
      </c>
      <c r="F72" s="8">
        <v>0</v>
      </c>
      <c r="G72" s="8">
        <f aca="true" t="shared" si="13" ref="G72:G140">D72</f>
        <v>0</v>
      </c>
      <c r="H72" s="8">
        <f aca="true" t="shared" si="14" ref="H72:H140">E72</f>
        <v>0</v>
      </c>
      <c r="I72" s="8">
        <f aca="true" t="shared" si="15" ref="I72:I140">F72</f>
        <v>0</v>
      </c>
      <c r="J72" s="105" t="b">
        <f t="shared" si="4"/>
        <v>1</v>
      </c>
      <c r="K72" s="79" t="b">
        <f t="shared" si="5"/>
        <v>1</v>
      </c>
    </row>
    <row r="73" spans="1:11" s="79" customFormat="1" ht="78.75">
      <c r="A73" s="9"/>
      <c r="B73" s="92"/>
      <c r="C73" s="12" t="s">
        <v>370</v>
      </c>
      <c r="D73" s="8">
        <f t="shared" si="12"/>
        <v>0</v>
      </c>
      <c r="E73" s="8">
        <v>0</v>
      </c>
      <c r="F73" s="8">
        <v>0</v>
      </c>
      <c r="G73" s="8">
        <f t="shared" si="13"/>
        <v>0</v>
      </c>
      <c r="H73" s="8">
        <f t="shared" si="14"/>
        <v>0</v>
      </c>
      <c r="I73" s="8">
        <f t="shared" si="15"/>
        <v>0</v>
      </c>
      <c r="J73" s="105" t="b">
        <f t="shared" si="4"/>
        <v>1</v>
      </c>
      <c r="K73" s="79" t="b">
        <f t="shared" si="5"/>
        <v>1</v>
      </c>
    </row>
    <row r="74" spans="1:11" s="79" customFormat="1" ht="15.75">
      <c r="A74" s="9"/>
      <c r="B74" s="92"/>
      <c r="C74" s="12" t="s">
        <v>950</v>
      </c>
      <c r="D74" s="8">
        <f t="shared" si="12"/>
        <v>0</v>
      </c>
      <c r="E74" s="8">
        <v>0</v>
      </c>
      <c r="F74" s="8">
        <v>0</v>
      </c>
      <c r="G74" s="8">
        <f t="shared" si="13"/>
        <v>0</v>
      </c>
      <c r="H74" s="8">
        <f t="shared" si="14"/>
        <v>0</v>
      </c>
      <c r="I74" s="8">
        <f t="shared" si="15"/>
        <v>0</v>
      </c>
      <c r="J74" s="105" t="b">
        <f t="shared" si="4"/>
        <v>1</v>
      </c>
      <c r="K74" s="79" t="b">
        <f t="shared" si="5"/>
        <v>1</v>
      </c>
    </row>
    <row r="75" spans="1:11" s="79" customFormat="1" ht="15.75">
      <c r="A75" s="10"/>
      <c r="B75" s="93"/>
      <c r="C75" s="12" t="s">
        <v>842</v>
      </c>
      <c r="D75" s="8">
        <f aca="true" t="shared" si="16" ref="D75:I75">D77+D84+D86+D88+D90+D92+D94+D96+D98+D100+D102+D104+D106+D108+D110+D112</f>
        <v>12680989.700000003</v>
      </c>
      <c r="E75" s="8">
        <f>E77+E84+E86+E88+E90+E92+E94+E96+E98+E100+E102+E104+E106+E108+E110+E112</f>
        <v>417453.7</v>
      </c>
      <c r="F75" s="8">
        <f t="shared" si="16"/>
        <v>12263536</v>
      </c>
      <c r="G75" s="8">
        <f t="shared" si="16"/>
        <v>12680989.700000003</v>
      </c>
      <c r="H75" s="8">
        <f t="shared" si="16"/>
        <v>417453.7</v>
      </c>
      <c r="I75" s="8">
        <f t="shared" si="16"/>
        <v>12263536</v>
      </c>
      <c r="J75" s="105" t="b">
        <f t="shared" si="4"/>
        <v>1</v>
      </c>
      <c r="K75" s="79" t="b">
        <f t="shared" si="5"/>
        <v>1</v>
      </c>
    </row>
    <row r="76" spans="1:11" s="79" customFormat="1" ht="15.75">
      <c r="A76" s="7" t="s">
        <v>410</v>
      </c>
      <c r="B76" s="280" t="s">
        <v>834</v>
      </c>
      <c r="C76" s="12" t="s">
        <v>949</v>
      </c>
      <c r="D76" s="8">
        <f>E76+F76</f>
        <v>10581</v>
      </c>
      <c r="E76" s="8">
        <f>E77</f>
        <v>0</v>
      </c>
      <c r="F76" s="8">
        <f>F77</f>
        <v>10581</v>
      </c>
      <c r="G76" s="8">
        <f t="shared" si="13"/>
        <v>10581</v>
      </c>
      <c r="H76" s="8">
        <f t="shared" si="14"/>
        <v>0</v>
      </c>
      <c r="I76" s="8">
        <f t="shared" si="15"/>
        <v>10581</v>
      </c>
      <c r="J76" s="105" t="b">
        <f t="shared" si="4"/>
        <v>1</v>
      </c>
      <c r="K76" s="79" t="b">
        <f t="shared" si="5"/>
        <v>1</v>
      </c>
    </row>
    <row r="77" spans="1:11" s="79" customFormat="1" ht="51.75" customHeight="1">
      <c r="A77" s="10"/>
      <c r="B77" s="281"/>
      <c r="C77" s="12" t="s">
        <v>842</v>
      </c>
      <c r="D77" s="8">
        <f>E77+F77</f>
        <v>10581</v>
      </c>
      <c r="E77" s="8">
        <f>'786прил2ПланГРБС Отчёт'!G240</f>
        <v>0</v>
      </c>
      <c r="F77" s="8">
        <f>'786прил2ПланГРБС Отчёт'!H240</f>
        <v>10581</v>
      </c>
      <c r="G77" s="8">
        <f t="shared" si="13"/>
        <v>10581</v>
      </c>
      <c r="H77" s="8">
        <f t="shared" si="14"/>
        <v>0</v>
      </c>
      <c r="I77" s="8">
        <f t="shared" si="15"/>
        <v>10581</v>
      </c>
      <c r="J77" s="105" t="b">
        <f aca="true" t="shared" si="17" ref="J77:J138">E77+F77=D77</f>
        <v>1</v>
      </c>
      <c r="K77" s="79" t="b">
        <f aca="true" t="shared" si="18" ref="K77:K138">H77+I77=G77</f>
        <v>1</v>
      </c>
    </row>
    <row r="78" spans="1:11" s="79" customFormat="1" ht="37.5" customHeight="1">
      <c r="A78" s="7" t="s">
        <v>411</v>
      </c>
      <c r="B78" s="7" t="s">
        <v>986</v>
      </c>
      <c r="C78" s="12" t="s">
        <v>960</v>
      </c>
      <c r="D78" s="8">
        <f t="shared" si="12"/>
        <v>917403.9</v>
      </c>
      <c r="E78" s="8">
        <f>E82</f>
        <v>0</v>
      </c>
      <c r="F78" s="8">
        <f>F82</f>
        <v>917403.9</v>
      </c>
      <c r="G78" s="8">
        <f t="shared" si="13"/>
        <v>917403.9</v>
      </c>
      <c r="H78" s="8">
        <f t="shared" si="14"/>
        <v>0</v>
      </c>
      <c r="I78" s="8">
        <f t="shared" si="15"/>
        <v>917403.9</v>
      </c>
      <c r="J78" s="105" t="b">
        <f t="shared" si="17"/>
        <v>1</v>
      </c>
      <c r="K78" s="79" t="b">
        <f t="shared" si="18"/>
        <v>1</v>
      </c>
    </row>
    <row r="79" spans="1:11" s="79" customFormat="1" ht="47.25">
      <c r="A79" s="9"/>
      <c r="B79" s="9"/>
      <c r="C79" s="12" t="s">
        <v>953</v>
      </c>
      <c r="D79" s="8">
        <f t="shared" si="12"/>
        <v>917403.9</v>
      </c>
      <c r="E79" s="8">
        <f>E80</f>
        <v>0</v>
      </c>
      <c r="F79" s="8">
        <f>F80</f>
        <v>917403.9</v>
      </c>
      <c r="G79" s="8">
        <f t="shared" si="13"/>
        <v>917403.9</v>
      </c>
      <c r="H79" s="8">
        <f t="shared" si="14"/>
        <v>0</v>
      </c>
      <c r="I79" s="8">
        <f t="shared" si="15"/>
        <v>917403.9</v>
      </c>
      <c r="J79" s="105" t="b">
        <f t="shared" si="17"/>
        <v>1</v>
      </c>
      <c r="K79" s="79" t="b">
        <f t="shared" si="18"/>
        <v>1</v>
      </c>
    </row>
    <row r="80" spans="1:11" s="79" customFormat="1" ht="94.5">
      <c r="A80" s="9"/>
      <c r="B80" s="9"/>
      <c r="C80" s="14" t="s">
        <v>952</v>
      </c>
      <c r="D80" s="8">
        <f t="shared" si="12"/>
        <v>917403.9</v>
      </c>
      <c r="E80" s="8">
        <f>E81+E82</f>
        <v>0</v>
      </c>
      <c r="F80" s="8">
        <f>F81+F82</f>
        <v>917403.9</v>
      </c>
      <c r="G80" s="8">
        <f t="shared" si="13"/>
        <v>917403.9</v>
      </c>
      <c r="H80" s="8">
        <f t="shared" si="14"/>
        <v>0</v>
      </c>
      <c r="I80" s="8">
        <f t="shared" si="15"/>
        <v>917403.9</v>
      </c>
      <c r="J80" s="105" t="b">
        <f t="shared" si="17"/>
        <v>1</v>
      </c>
      <c r="K80" s="79" t="b">
        <f t="shared" si="18"/>
        <v>1</v>
      </c>
    </row>
    <row r="81" spans="1:11" s="79" customFormat="1" ht="78.75">
      <c r="A81" s="9"/>
      <c r="B81" s="9"/>
      <c r="C81" s="13" t="s">
        <v>353</v>
      </c>
      <c r="D81" s="8">
        <f t="shared" si="12"/>
        <v>0</v>
      </c>
      <c r="E81" s="8">
        <v>0</v>
      </c>
      <c r="F81" s="8">
        <v>0</v>
      </c>
      <c r="G81" s="8">
        <f t="shared" si="13"/>
        <v>0</v>
      </c>
      <c r="H81" s="8">
        <f t="shared" si="14"/>
        <v>0</v>
      </c>
      <c r="I81" s="8">
        <f t="shared" si="15"/>
        <v>0</v>
      </c>
      <c r="J81" s="105" t="b">
        <f t="shared" si="17"/>
        <v>1</v>
      </c>
      <c r="K81" s="79" t="b">
        <f t="shared" si="18"/>
        <v>1</v>
      </c>
    </row>
    <row r="82" spans="1:11" s="79" customFormat="1" ht="94.5">
      <c r="A82" s="10"/>
      <c r="B82" s="10"/>
      <c r="C82" s="15" t="s">
        <v>951</v>
      </c>
      <c r="D82" s="8">
        <f t="shared" si="12"/>
        <v>917403.9</v>
      </c>
      <c r="E82" s="8">
        <f>'786прил2ПланГРБС Отчёт'!G244</f>
        <v>0</v>
      </c>
      <c r="F82" s="8">
        <f>'786прил2ПланГРБС Отчёт'!H244</f>
        <v>917403.9</v>
      </c>
      <c r="G82" s="8">
        <f t="shared" si="13"/>
        <v>917403.9</v>
      </c>
      <c r="H82" s="8">
        <f t="shared" si="14"/>
        <v>0</v>
      </c>
      <c r="I82" s="8">
        <f t="shared" si="15"/>
        <v>917403.9</v>
      </c>
      <c r="J82" s="105" t="b">
        <f t="shared" si="17"/>
        <v>1</v>
      </c>
      <c r="K82" s="79" t="b">
        <f t="shared" si="18"/>
        <v>1</v>
      </c>
    </row>
    <row r="83" spans="1:11" s="79" customFormat="1" ht="15.75">
      <c r="A83" s="280" t="s">
        <v>412</v>
      </c>
      <c r="B83" s="280" t="s">
        <v>783</v>
      </c>
      <c r="C83" s="12" t="s">
        <v>949</v>
      </c>
      <c r="D83" s="8">
        <f t="shared" si="12"/>
        <v>119343.4</v>
      </c>
      <c r="E83" s="8">
        <f>E84</f>
        <v>0</v>
      </c>
      <c r="F83" s="8">
        <f>F84</f>
        <v>119343.4</v>
      </c>
      <c r="G83" s="8">
        <f t="shared" si="13"/>
        <v>119343.4</v>
      </c>
      <c r="H83" s="8">
        <f t="shared" si="14"/>
        <v>0</v>
      </c>
      <c r="I83" s="8">
        <f t="shared" si="15"/>
        <v>119343.4</v>
      </c>
      <c r="J83" s="105" t="b">
        <f t="shared" si="17"/>
        <v>1</v>
      </c>
      <c r="K83" s="79" t="b">
        <f t="shared" si="18"/>
        <v>1</v>
      </c>
    </row>
    <row r="84" spans="1:11" s="79" customFormat="1" ht="31.5" customHeight="1">
      <c r="A84" s="281"/>
      <c r="B84" s="281"/>
      <c r="C84" s="12" t="s">
        <v>842</v>
      </c>
      <c r="D84" s="8">
        <f t="shared" si="12"/>
        <v>119343.4</v>
      </c>
      <c r="E84" s="8">
        <f>'786прил2ПланГРБС Отчёт'!G251</f>
        <v>0</v>
      </c>
      <c r="F84" s="8">
        <f>'786прил2ПланГРБС Отчёт'!H251</f>
        <v>119343.4</v>
      </c>
      <c r="G84" s="8">
        <f t="shared" si="13"/>
        <v>119343.4</v>
      </c>
      <c r="H84" s="8">
        <f t="shared" si="14"/>
        <v>0</v>
      </c>
      <c r="I84" s="8">
        <f t="shared" si="15"/>
        <v>119343.4</v>
      </c>
      <c r="J84" s="105" t="b">
        <f t="shared" si="17"/>
        <v>1</v>
      </c>
      <c r="K84" s="79" t="b">
        <f t="shared" si="18"/>
        <v>1</v>
      </c>
    </row>
    <row r="85" spans="1:11" s="79" customFormat="1" ht="15.75">
      <c r="A85" s="280" t="s">
        <v>413</v>
      </c>
      <c r="B85" s="280" t="s">
        <v>784</v>
      </c>
      <c r="C85" s="12" t="s">
        <v>949</v>
      </c>
      <c r="D85" s="8">
        <f t="shared" si="12"/>
        <v>1810</v>
      </c>
      <c r="E85" s="8">
        <f>E86</f>
        <v>0</v>
      </c>
      <c r="F85" s="8">
        <f>F86</f>
        <v>1810</v>
      </c>
      <c r="G85" s="8">
        <f t="shared" si="13"/>
        <v>1810</v>
      </c>
      <c r="H85" s="8">
        <f t="shared" si="14"/>
        <v>0</v>
      </c>
      <c r="I85" s="8">
        <f t="shared" si="15"/>
        <v>1810</v>
      </c>
      <c r="J85" s="105" t="b">
        <f t="shared" si="17"/>
        <v>1</v>
      </c>
      <c r="K85" s="79" t="b">
        <f t="shared" si="18"/>
        <v>1</v>
      </c>
    </row>
    <row r="86" spans="1:11" s="79" customFormat="1" ht="15.75">
      <c r="A86" s="281"/>
      <c r="B86" s="281"/>
      <c r="C86" s="12" t="s">
        <v>842</v>
      </c>
      <c r="D86" s="8">
        <f t="shared" si="12"/>
        <v>1810</v>
      </c>
      <c r="E86" s="8">
        <f>'786прил2ПланГРБС Отчёт'!G254</f>
        <v>0</v>
      </c>
      <c r="F86" s="8">
        <f>'786прил2ПланГРБС Отчёт'!H254</f>
        <v>1810</v>
      </c>
      <c r="G86" s="8">
        <f t="shared" si="13"/>
        <v>1810</v>
      </c>
      <c r="H86" s="8">
        <f t="shared" si="14"/>
        <v>0</v>
      </c>
      <c r="I86" s="8">
        <f t="shared" si="15"/>
        <v>1810</v>
      </c>
      <c r="J86" s="105" t="b">
        <f t="shared" si="17"/>
        <v>1</v>
      </c>
      <c r="K86" s="79" t="b">
        <f t="shared" si="18"/>
        <v>1</v>
      </c>
    </row>
    <row r="87" spans="1:11" s="79" customFormat="1" ht="15.75">
      <c r="A87" s="280" t="s">
        <v>414</v>
      </c>
      <c r="B87" s="280" t="s">
        <v>785</v>
      </c>
      <c r="C87" s="12" t="s">
        <v>949</v>
      </c>
      <c r="D87" s="8">
        <f t="shared" si="12"/>
        <v>1660</v>
      </c>
      <c r="E87" s="8">
        <f>E88</f>
        <v>0</v>
      </c>
      <c r="F87" s="8">
        <f>F88</f>
        <v>1660</v>
      </c>
      <c r="G87" s="8">
        <f t="shared" si="13"/>
        <v>1660</v>
      </c>
      <c r="H87" s="8">
        <f t="shared" si="14"/>
        <v>0</v>
      </c>
      <c r="I87" s="8">
        <f t="shared" si="15"/>
        <v>1660</v>
      </c>
      <c r="J87" s="105" t="b">
        <f t="shared" si="17"/>
        <v>1</v>
      </c>
      <c r="K87" s="79" t="b">
        <f t="shared" si="18"/>
        <v>1</v>
      </c>
    </row>
    <row r="88" spans="1:11" s="79" customFormat="1" ht="15.75">
      <c r="A88" s="281"/>
      <c r="B88" s="281"/>
      <c r="C88" s="12" t="s">
        <v>842</v>
      </c>
      <c r="D88" s="8">
        <f t="shared" si="12"/>
        <v>1660</v>
      </c>
      <c r="E88" s="8">
        <f>'786прил2ПланГРБС Отчёт'!G257</f>
        <v>0</v>
      </c>
      <c r="F88" s="8">
        <f>'786прил2ПланГРБС Отчёт'!H257</f>
        <v>1660</v>
      </c>
      <c r="G88" s="8">
        <f t="shared" si="13"/>
        <v>1660</v>
      </c>
      <c r="H88" s="8">
        <f t="shared" si="14"/>
        <v>0</v>
      </c>
      <c r="I88" s="8">
        <f t="shared" si="15"/>
        <v>1660</v>
      </c>
      <c r="J88" s="105" t="b">
        <f t="shared" si="17"/>
        <v>1</v>
      </c>
      <c r="K88" s="79" t="b">
        <f t="shared" si="18"/>
        <v>1</v>
      </c>
    </row>
    <row r="89" spans="1:11" s="79" customFormat="1" ht="15.75">
      <c r="A89" s="280" t="s">
        <v>259</v>
      </c>
      <c r="B89" s="280" t="s">
        <v>786</v>
      </c>
      <c r="C89" s="12" t="s">
        <v>949</v>
      </c>
      <c r="D89" s="8">
        <f t="shared" si="12"/>
        <v>32600</v>
      </c>
      <c r="E89" s="8">
        <f>E90</f>
        <v>0</v>
      </c>
      <c r="F89" s="8">
        <f>F90</f>
        <v>32600</v>
      </c>
      <c r="G89" s="8">
        <f t="shared" si="13"/>
        <v>32600</v>
      </c>
      <c r="H89" s="8">
        <f t="shared" si="14"/>
        <v>0</v>
      </c>
      <c r="I89" s="8">
        <f t="shared" si="15"/>
        <v>32600</v>
      </c>
      <c r="J89" s="105" t="b">
        <f t="shared" si="17"/>
        <v>1</v>
      </c>
      <c r="K89" s="79" t="b">
        <f t="shared" si="18"/>
        <v>1</v>
      </c>
    </row>
    <row r="90" spans="1:11" s="79" customFormat="1" ht="27" customHeight="1">
      <c r="A90" s="281" t="s">
        <v>842</v>
      </c>
      <c r="B90" s="281"/>
      <c r="C90" s="12" t="s">
        <v>842</v>
      </c>
      <c r="D90" s="8">
        <f t="shared" si="12"/>
        <v>32600</v>
      </c>
      <c r="E90" s="8">
        <f>'786прил2ПланГРБС Отчёт'!G260</f>
        <v>0</v>
      </c>
      <c r="F90" s="8">
        <f>'786прил2ПланГРБС Отчёт'!H260</f>
        <v>32600</v>
      </c>
      <c r="G90" s="8">
        <f t="shared" si="13"/>
        <v>32600</v>
      </c>
      <c r="H90" s="8">
        <f t="shared" si="14"/>
        <v>0</v>
      </c>
      <c r="I90" s="8">
        <f t="shared" si="15"/>
        <v>32600</v>
      </c>
      <c r="J90" s="105" t="b">
        <f t="shared" si="17"/>
        <v>1</v>
      </c>
      <c r="K90" s="79" t="b">
        <f t="shared" si="18"/>
        <v>1</v>
      </c>
    </row>
    <row r="91" spans="1:11" s="79" customFormat="1" ht="62.25" customHeight="1">
      <c r="A91" s="280" t="s">
        <v>351</v>
      </c>
      <c r="B91" s="280" t="s">
        <v>981</v>
      </c>
      <c r="C91" s="12" t="s">
        <v>949</v>
      </c>
      <c r="D91" s="8">
        <f t="shared" si="12"/>
        <v>11633341.8</v>
      </c>
      <c r="E91" s="8">
        <f>E92</f>
        <v>0</v>
      </c>
      <c r="F91" s="8">
        <f>F92</f>
        <v>11633341.8</v>
      </c>
      <c r="G91" s="8">
        <f t="shared" si="13"/>
        <v>11633341.8</v>
      </c>
      <c r="H91" s="8">
        <f t="shared" si="14"/>
        <v>0</v>
      </c>
      <c r="I91" s="8">
        <f t="shared" si="15"/>
        <v>11633341.8</v>
      </c>
      <c r="J91" s="105" t="b">
        <f t="shared" si="17"/>
        <v>1</v>
      </c>
      <c r="K91" s="79" t="b">
        <f t="shared" si="18"/>
        <v>1</v>
      </c>
    </row>
    <row r="92" spans="1:11" s="79" customFormat="1" ht="88.5" customHeight="1">
      <c r="A92" s="281" t="s">
        <v>842</v>
      </c>
      <c r="B92" s="281"/>
      <c r="C92" s="12" t="s">
        <v>842</v>
      </c>
      <c r="D92" s="8">
        <f t="shared" si="12"/>
        <v>11633341.8</v>
      </c>
      <c r="E92" s="8">
        <f>'786прил2ПланГРБС Отчёт'!G264</f>
        <v>0</v>
      </c>
      <c r="F92" s="8">
        <f>'786прил2ПланГРБС Отчёт'!H264</f>
        <v>11633341.8</v>
      </c>
      <c r="G92" s="8">
        <f t="shared" si="13"/>
        <v>11633341.8</v>
      </c>
      <c r="H92" s="8">
        <f t="shared" si="14"/>
        <v>0</v>
      </c>
      <c r="I92" s="8">
        <f t="shared" si="15"/>
        <v>11633341.8</v>
      </c>
      <c r="J92" s="105" t="b">
        <f t="shared" si="17"/>
        <v>1</v>
      </c>
      <c r="K92" s="79" t="b">
        <f t="shared" si="18"/>
        <v>1</v>
      </c>
    </row>
    <row r="93" spans="1:11" s="79" customFormat="1" ht="15.75">
      <c r="A93" s="280" t="s">
        <v>417</v>
      </c>
      <c r="B93" s="280" t="s">
        <v>87</v>
      </c>
      <c r="C93" s="12" t="s">
        <v>949</v>
      </c>
      <c r="D93" s="8">
        <f t="shared" si="12"/>
        <v>81759.6</v>
      </c>
      <c r="E93" s="8">
        <f>E94</f>
        <v>0</v>
      </c>
      <c r="F93" s="8">
        <f>F94</f>
        <v>81759.6</v>
      </c>
      <c r="G93" s="8">
        <f t="shared" si="13"/>
        <v>81759.6</v>
      </c>
      <c r="H93" s="8">
        <f t="shared" si="14"/>
        <v>0</v>
      </c>
      <c r="I93" s="8">
        <f t="shared" si="15"/>
        <v>81759.6</v>
      </c>
      <c r="J93" s="105" t="b">
        <f t="shared" si="17"/>
        <v>1</v>
      </c>
      <c r="K93" s="79" t="b">
        <f t="shared" si="18"/>
        <v>1</v>
      </c>
    </row>
    <row r="94" spans="1:11" s="79" customFormat="1" ht="61.5" customHeight="1">
      <c r="A94" s="281" t="s">
        <v>842</v>
      </c>
      <c r="B94" s="281"/>
      <c r="C94" s="12" t="s">
        <v>842</v>
      </c>
      <c r="D94" s="8">
        <f t="shared" si="12"/>
        <v>81759.6</v>
      </c>
      <c r="E94" s="8">
        <f>'786прил2ПланГРБС Отчёт'!G268</f>
        <v>0</v>
      </c>
      <c r="F94" s="8">
        <f>'786прил2ПланГРБС Отчёт'!H268</f>
        <v>81759.6</v>
      </c>
      <c r="G94" s="8">
        <f t="shared" si="13"/>
        <v>81759.6</v>
      </c>
      <c r="H94" s="8">
        <f t="shared" si="14"/>
        <v>0</v>
      </c>
      <c r="I94" s="8">
        <f t="shared" si="15"/>
        <v>81759.6</v>
      </c>
      <c r="J94" s="105" t="b">
        <f t="shared" si="17"/>
        <v>1</v>
      </c>
      <c r="K94" s="79" t="b">
        <f t="shared" si="18"/>
        <v>1</v>
      </c>
    </row>
    <row r="95" spans="1:11" s="79" customFormat="1" ht="15.75">
      <c r="A95" s="7" t="s">
        <v>85</v>
      </c>
      <c r="B95" s="280" t="s">
        <v>453</v>
      </c>
      <c r="C95" s="12" t="s">
        <v>949</v>
      </c>
      <c r="D95" s="8">
        <f t="shared" si="12"/>
        <v>19010.8</v>
      </c>
      <c r="E95" s="8">
        <f>E96</f>
        <v>16159.1</v>
      </c>
      <c r="F95" s="8">
        <f>F96</f>
        <v>2851.7</v>
      </c>
      <c r="G95" s="8">
        <f t="shared" si="13"/>
        <v>19010.8</v>
      </c>
      <c r="H95" s="8">
        <f t="shared" si="14"/>
        <v>16159.1</v>
      </c>
      <c r="I95" s="8">
        <f t="shared" si="15"/>
        <v>2851.7</v>
      </c>
      <c r="J95" s="105" t="b">
        <f t="shared" si="17"/>
        <v>1</v>
      </c>
      <c r="K95" s="79" t="b">
        <f t="shared" si="18"/>
        <v>1</v>
      </c>
    </row>
    <row r="96" spans="1:11" s="79" customFormat="1" ht="108.75" customHeight="1">
      <c r="A96" s="10"/>
      <c r="B96" s="281"/>
      <c r="C96" s="12" t="s">
        <v>842</v>
      </c>
      <c r="D96" s="8">
        <f t="shared" si="12"/>
        <v>19010.8</v>
      </c>
      <c r="E96" s="8">
        <f>'786прил2ПланГРБС Отчёт'!G271</f>
        <v>16159.1</v>
      </c>
      <c r="F96" s="8">
        <f>'786прил2ПланГРБС Отчёт'!H271</f>
        <v>2851.7</v>
      </c>
      <c r="G96" s="8">
        <f t="shared" si="13"/>
        <v>19010.8</v>
      </c>
      <c r="H96" s="8">
        <f t="shared" si="14"/>
        <v>16159.1</v>
      </c>
      <c r="I96" s="8">
        <f t="shared" si="15"/>
        <v>2851.7</v>
      </c>
      <c r="J96" s="105" t="b">
        <f t="shared" si="17"/>
        <v>1</v>
      </c>
      <c r="K96" s="79" t="b">
        <f t="shared" si="18"/>
        <v>1</v>
      </c>
    </row>
    <row r="97" spans="1:11" s="79" customFormat="1" ht="33" customHeight="1">
      <c r="A97" s="9" t="s">
        <v>477</v>
      </c>
      <c r="B97" s="9" t="s">
        <v>478</v>
      </c>
      <c r="C97" s="12" t="s">
        <v>949</v>
      </c>
      <c r="D97" s="8">
        <f>D98</f>
        <v>6500</v>
      </c>
      <c r="E97" s="8">
        <f>E98</f>
        <v>0</v>
      </c>
      <c r="F97" s="8">
        <f>F98</f>
        <v>6500</v>
      </c>
      <c r="G97" s="8">
        <f t="shared" si="13"/>
        <v>6500</v>
      </c>
      <c r="H97" s="8">
        <f t="shared" si="14"/>
        <v>0</v>
      </c>
      <c r="I97" s="8">
        <f t="shared" si="15"/>
        <v>6500</v>
      </c>
      <c r="J97" s="105" t="b">
        <f t="shared" si="17"/>
        <v>1</v>
      </c>
      <c r="K97" s="79" t="b">
        <f t="shared" si="18"/>
        <v>1</v>
      </c>
    </row>
    <row r="98" spans="1:11" s="79" customFormat="1" ht="15.75">
      <c r="A98" s="9"/>
      <c r="B98" s="9"/>
      <c r="C98" s="12" t="s">
        <v>842</v>
      </c>
      <c r="D98" s="8">
        <f>'786прил2ПланГРБС Отчёт'!F273</f>
        <v>6500</v>
      </c>
      <c r="E98" s="8">
        <f>'786прил2ПланГРБС Отчёт'!G273</f>
        <v>0</v>
      </c>
      <c r="F98" s="8">
        <f>'786прил2ПланГРБС Отчёт'!H273</f>
        <v>6500</v>
      </c>
      <c r="G98" s="8">
        <f t="shared" si="13"/>
        <v>6500</v>
      </c>
      <c r="H98" s="8">
        <f t="shared" si="14"/>
        <v>0</v>
      </c>
      <c r="I98" s="8">
        <f t="shared" si="15"/>
        <v>6500</v>
      </c>
      <c r="J98" s="105" t="b">
        <f t="shared" si="17"/>
        <v>1</v>
      </c>
      <c r="K98" s="79" t="b">
        <f t="shared" si="18"/>
        <v>1</v>
      </c>
    </row>
    <row r="99" spans="1:11" s="79" customFormat="1" ht="47.25">
      <c r="A99" s="9" t="s">
        <v>745</v>
      </c>
      <c r="B99" s="21" t="s">
        <v>746</v>
      </c>
      <c r="C99" s="12" t="s">
        <v>949</v>
      </c>
      <c r="D99" s="8">
        <f>E99+F99</f>
        <v>56100</v>
      </c>
      <c r="E99" s="8">
        <f>E100</f>
        <v>0</v>
      </c>
      <c r="F99" s="8">
        <f>F100</f>
        <v>56100</v>
      </c>
      <c r="G99" s="8">
        <f t="shared" si="13"/>
        <v>56100</v>
      </c>
      <c r="H99" s="8">
        <f t="shared" si="14"/>
        <v>0</v>
      </c>
      <c r="I99" s="8">
        <f t="shared" si="15"/>
        <v>56100</v>
      </c>
      <c r="J99" s="105" t="b">
        <f t="shared" si="17"/>
        <v>1</v>
      </c>
      <c r="K99" s="79" t="b">
        <f t="shared" si="18"/>
        <v>1</v>
      </c>
    </row>
    <row r="100" spans="1:11" s="79" customFormat="1" ht="15.75">
      <c r="A100" s="10"/>
      <c r="B100" s="10"/>
      <c r="C100" s="12" t="s">
        <v>842</v>
      </c>
      <c r="D100" s="8">
        <f>E100+F100</f>
        <v>56100</v>
      </c>
      <c r="E100" s="8">
        <f>'786прил2ПланГРБС Отчёт'!G276</f>
        <v>0</v>
      </c>
      <c r="F100" s="8">
        <f>'786прил2ПланГРБС Отчёт'!H276</f>
        <v>56100</v>
      </c>
      <c r="G100" s="8">
        <f t="shared" si="13"/>
        <v>56100</v>
      </c>
      <c r="H100" s="8">
        <f t="shared" si="14"/>
        <v>0</v>
      </c>
      <c r="I100" s="8">
        <f t="shared" si="15"/>
        <v>56100</v>
      </c>
      <c r="J100" s="105" t="b">
        <f t="shared" si="17"/>
        <v>1</v>
      </c>
      <c r="K100" s="79" t="b">
        <f t="shared" si="18"/>
        <v>1</v>
      </c>
    </row>
    <row r="101" spans="1:11" s="79" customFormat="1" ht="47.25">
      <c r="A101" s="9" t="str">
        <f>'786прил2ПланГРБС Отчёт'!A278</f>
        <v>Мероприятие 1.2.26</v>
      </c>
      <c r="B101" s="9" t="s">
        <v>442</v>
      </c>
      <c r="C101" s="12" t="s">
        <v>949</v>
      </c>
      <c r="D101" s="8">
        <f>E101+F101</f>
        <v>103680.5</v>
      </c>
      <c r="E101" s="8">
        <f>E102</f>
        <v>0</v>
      </c>
      <c r="F101" s="8">
        <f>F102</f>
        <v>103680.5</v>
      </c>
      <c r="G101" s="8">
        <f t="shared" si="13"/>
        <v>103680.5</v>
      </c>
      <c r="H101" s="8">
        <f t="shared" si="14"/>
        <v>0</v>
      </c>
      <c r="I101" s="8">
        <f t="shared" si="15"/>
        <v>103680.5</v>
      </c>
      <c r="J101" s="105" t="b">
        <f t="shared" si="17"/>
        <v>1</v>
      </c>
      <c r="K101" s="79" t="b">
        <f t="shared" si="18"/>
        <v>1</v>
      </c>
    </row>
    <row r="102" spans="1:11" s="79" customFormat="1" ht="15.75">
      <c r="A102" s="10"/>
      <c r="B102" s="10"/>
      <c r="C102" s="12" t="s">
        <v>842</v>
      </c>
      <c r="D102" s="8">
        <f>'786прил2ПланГРБС Отчёт'!F278</f>
        <v>103680.5</v>
      </c>
      <c r="E102" s="8">
        <f>'786прил2ПланГРБС Отчёт'!G278</f>
        <v>0</v>
      </c>
      <c r="F102" s="8">
        <f>'786прил2ПланГРБС Отчёт'!H278</f>
        <v>103680.5</v>
      </c>
      <c r="G102" s="8">
        <f t="shared" si="13"/>
        <v>103680.5</v>
      </c>
      <c r="H102" s="8">
        <f t="shared" si="14"/>
        <v>0</v>
      </c>
      <c r="I102" s="8">
        <f t="shared" si="15"/>
        <v>103680.5</v>
      </c>
      <c r="J102" s="105" t="b">
        <f t="shared" si="17"/>
        <v>1</v>
      </c>
      <c r="K102" s="79" t="b">
        <f t="shared" si="18"/>
        <v>1</v>
      </c>
    </row>
    <row r="103" spans="1:11" s="79" customFormat="1" ht="31.5">
      <c r="A103" s="7" t="s">
        <v>393</v>
      </c>
      <c r="B103" s="7" t="s">
        <v>394</v>
      </c>
      <c r="C103" s="12" t="s">
        <v>949</v>
      </c>
      <c r="D103" s="8">
        <f>D104</f>
        <v>173804.8</v>
      </c>
      <c r="E103" s="8">
        <f>E104</f>
        <v>0</v>
      </c>
      <c r="F103" s="8">
        <f>F104</f>
        <v>173804.8</v>
      </c>
      <c r="G103" s="8">
        <f aca="true" t="shared" si="19" ref="G103:G108">D103</f>
        <v>173804.8</v>
      </c>
      <c r="H103" s="8">
        <f t="shared" si="14"/>
        <v>0</v>
      </c>
      <c r="I103" s="8">
        <f t="shared" si="15"/>
        <v>173804.8</v>
      </c>
      <c r="J103" s="105" t="b">
        <f t="shared" si="17"/>
        <v>1</v>
      </c>
      <c r="K103" s="79" t="b">
        <f t="shared" si="18"/>
        <v>1</v>
      </c>
    </row>
    <row r="104" spans="1:11" s="79" customFormat="1" ht="15.75">
      <c r="A104" s="10"/>
      <c r="B104" s="10"/>
      <c r="C104" s="12" t="s">
        <v>842</v>
      </c>
      <c r="D104" s="8">
        <f>'786прил2ПланГРБС Отчёт'!F280</f>
        <v>173804.8</v>
      </c>
      <c r="E104" s="8">
        <f>'786прил2ПланГРБС Отчёт'!G280</f>
        <v>0</v>
      </c>
      <c r="F104" s="8">
        <f>'786прил2ПланГРБС Отчёт'!H280</f>
        <v>173804.8</v>
      </c>
      <c r="G104" s="8">
        <f t="shared" si="19"/>
        <v>173804.8</v>
      </c>
      <c r="H104" s="8">
        <f aca="true" t="shared" si="20" ref="H104:I106">E104</f>
        <v>0</v>
      </c>
      <c r="I104" s="8">
        <f t="shared" si="20"/>
        <v>173804.8</v>
      </c>
      <c r="J104" s="105" t="b">
        <f t="shared" si="17"/>
        <v>1</v>
      </c>
      <c r="K104" s="79" t="b">
        <f t="shared" si="18"/>
        <v>1</v>
      </c>
    </row>
    <row r="105" spans="1:11" s="79" customFormat="1" ht="15.75">
      <c r="A105" s="9" t="s">
        <v>396</v>
      </c>
      <c r="B105" s="9" t="s">
        <v>397</v>
      </c>
      <c r="C105" s="12" t="s">
        <v>949</v>
      </c>
      <c r="D105" s="8">
        <f>D106</f>
        <v>24000</v>
      </c>
      <c r="E105" s="8">
        <f>E106</f>
        <v>0</v>
      </c>
      <c r="F105" s="8">
        <f>F106</f>
        <v>24000</v>
      </c>
      <c r="G105" s="8">
        <f t="shared" si="19"/>
        <v>24000</v>
      </c>
      <c r="H105" s="8">
        <f t="shared" si="20"/>
        <v>0</v>
      </c>
      <c r="I105" s="8">
        <f t="shared" si="20"/>
        <v>24000</v>
      </c>
      <c r="J105" s="105" t="b">
        <f t="shared" si="17"/>
        <v>1</v>
      </c>
      <c r="K105" s="79" t="b">
        <f t="shared" si="18"/>
        <v>1</v>
      </c>
    </row>
    <row r="106" spans="1:11" s="79" customFormat="1" ht="15.75">
      <c r="A106" s="10"/>
      <c r="B106" s="10"/>
      <c r="C106" s="12" t="s">
        <v>842</v>
      </c>
      <c r="D106" s="8">
        <f>'786прил2ПланГРБС Отчёт'!F283</f>
        <v>24000</v>
      </c>
      <c r="E106" s="8">
        <f>'786прил2ПланГРБС Отчёт'!G283</f>
        <v>0</v>
      </c>
      <c r="F106" s="8">
        <f>'786прил2ПланГРБС Отчёт'!H283</f>
        <v>24000</v>
      </c>
      <c r="G106" s="8">
        <f t="shared" si="19"/>
        <v>24000</v>
      </c>
      <c r="H106" s="8">
        <f t="shared" si="20"/>
        <v>0</v>
      </c>
      <c r="I106" s="8">
        <f t="shared" si="20"/>
        <v>24000</v>
      </c>
      <c r="J106" s="105" t="b">
        <f t="shared" si="17"/>
        <v>1</v>
      </c>
      <c r="K106" s="79" t="b">
        <f t="shared" si="18"/>
        <v>1</v>
      </c>
    </row>
    <row r="107" spans="1:11" s="79" customFormat="1" ht="78.75">
      <c r="A107" s="9" t="s">
        <v>22</v>
      </c>
      <c r="B107" s="111" t="s">
        <v>622</v>
      </c>
      <c r="C107" s="12" t="s">
        <v>949</v>
      </c>
      <c r="D107" s="8">
        <f>D108</f>
        <v>96354.3</v>
      </c>
      <c r="E107" s="8">
        <f>E108</f>
        <v>81901.1</v>
      </c>
      <c r="F107" s="8">
        <f>F108</f>
        <v>14453.2</v>
      </c>
      <c r="G107" s="8">
        <f>D107</f>
        <v>96354.3</v>
      </c>
      <c r="H107" s="8">
        <f>E107</f>
        <v>81901.1</v>
      </c>
      <c r="I107" s="8">
        <f>F107</f>
        <v>14453.2</v>
      </c>
      <c r="J107" s="105" t="b">
        <f t="shared" si="17"/>
        <v>1</v>
      </c>
      <c r="K107" s="79" t="b">
        <f t="shared" si="18"/>
        <v>1</v>
      </c>
    </row>
    <row r="108" spans="1:11" s="79" customFormat="1" ht="28.5" customHeight="1">
      <c r="A108" s="10"/>
      <c r="B108" s="10"/>
      <c r="C108" s="12" t="s">
        <v>842</v>
      </c>
      <c r="D108" s="8">
        <f>'786прил2ПланГРБС Отчёт'!F286</f>
        <v>96354.3</v>
      </c>
      <c r="E108" s="8">
        <f>'786прил2ПланГРБС Отчёт'!G288</f>
        <v>81901.1</v>
      </c>
      <c r="F108" s="8">
        <f>'786прил2ПланГРБС Отчёт'!H286</f>
        <v>14453.2</v>
      </c>
      <c r="G108" s="8">
        <f t="shared" si="19"/>
        <v>96354.3</v>
      </c>
      <c r="H108" s="8">
        <f aca="true" t="shared" si="21" ref="H108:I112">E108</f>
        <v>81901.1</v>
      </c>
      <c r="I108" s="8">
        <f t="shared" si="21"/>
        <v>14453.2</v>
      </c>
      <c r="J108" s="105" t="b">
        <f t="shared" si="17"/>
        <v>1</v>
      </c>
      <c r="K108" s="79" t="b">
        <f t="shared" si="18"/>
        <v>1</v>
      </c>
    </row>
    <row r="109" spans="1:11" s="79" customFormat="1" ht="28.5" customHeight="1">
      <c r="A109" s="282" t="s">
        <v>20</v>
      </c>
      <c r="B109" s="280" t="s">
        <v>623</v>
      </c>
      <c r="C109" s="12" t="s">
        <v>949</v>
      </c>
      <c r="D109" s="8">
        <f>D110</f>
        <v>7000</v>
      </c>
      <c r="E109" s="8">
        <f>E110</f>
        <v>5950</v>
      </c>
      <c r="F109" s="8">
        <f>F110</f>
        <v>1050</v>
      </c>
      <c r="G109" s="8">
        <f>D109</f>
        <v>7000</v>
      </c>
      <c r="H109" s="8">
        <f t="shared" si="21"/>
        <v>5950</v>
      </c>
      <c r="I109" s="8">
        <f t="shared" si="21"/>
        <v>1050</v>
      </c>
      <c r="J109" s="105" t="b">
        <f t="shared" si="17"/>
        <v>1</v>
      </c>
      <c r="K109" s="79" t="b">
        <f t="shared" si="18"/>
        <v>1</v>
      </c>
    </row>
    <row r="110" spans="1:11" s="79" customFormat="1" ht="72" customHeight="1">
      <c r="A110" s="283"/>
      <c r="B110" s="281"/>
      <c r="C110" s="12" t="s">
        <v>842</v>
      </c>
      <c r="D110" s="8">
        <f>'786прил2ПланГРБС Отчёт'!F291</f>
        <v>7000</v>
      </c>
      <c r="E110" s="8">
        <f>'786прил2ПланГРБС Отчёт'!G291</f>
        <v>5950</v>
      </c>
      <c r="F110" s="8">
        <f>'786прил2ПланГРБС Отчёт'!H291</f>
        <v>1050</v>
      </c>
      <c r="G110" s="8">
        <f>D110</f>
        <v>7000</v>
      </c>
      <c r="H110" s="8">
        <f t="shared" si="21"/>
        <v>5950</v>
      </c>
      <c r="I110" s="8">
        <f t="shared" si="21"/>
        <v>1050</v>
      </c>
      <c r="J110" s="105" t="b">
        <f t="shared" si="17"/>
        <v>1</v>
      </c>
      <c r="K110" s="79" t="b">
        <f t="shared" si="18"/>
        <v>1</v>
      </c>
    </row>
    <row r="111" spans="1:11" s="79" customFormat="1" ht="72" customHeight="1">
      <c r="A111" s="282" t="s">
        <v>831</v>
      </c>
      <c r="B111" s="9" t="s">
        <v>753</v>
      </c>
      <c r="C111" s="12" t="s">
        <v>949</v>
      </c>
      <c r="D111" s="8">
        <f>D112</f>
        <v>313443.5</v>
      </c>
      <c r="E111" s="8">
        <f>E112</f>
        <v>313443.5</v>
      </c>
      <c r="F111" s="8">
        <f>F112</f>
        <v>0</v>
      </c>
      <c r="G111" s="8">
        <f>D111</f>
        <v>313443.5</v>
      </c>
      <c r="H111" s="8">
        <f t="shared" si="21"/>
        <v>313443.5</v>
      </c>
      <c r="I111" s="8">
        <f t="shared" si="21"/>
        <v>0</v>
      </c>
      <c r="J111" s="105" t="b">
        <f t="shared" si="17"/>
        <v>1</v>
      </c>
      <c r="K111" s="79" t="b">
        <f t="shared" si="18"/>
        <v>1</v>
      </c>
    </row>
    <row r="112" spans="1:11" s="79" customFormat="1" ht="72" customHeight="1">
      <c r="A112" s="283"/>
      <c r="B112" s="9"/>
      <c r="C112" s="12" t="s">
        <v>842</v>
      </c>
      <c r="D112" s="8">
        <f>'786прил2ПланГРБС Отчёт'!F292</f>
        <v>313443.5</v>
      </c>
      <c r="E112" s="8">
        <f>'786прил2ПланГРБС Отчёт'!G292</f>
        <v>313443.5</v>
      </c>
      <c r="F112" s="8">
        <f>'786прил2ПланГРБС Отчёт'!H292</f>
        <v>0</v>
      </c>
      <c r="G112" s="8">
        <f>D112</f>
        <v>313443.5</v>
      </c>
      <c r="H112" s="8">
        <f t="shared" si="21"/>
        <v>313443.5</v>
      </c>
      <c r="I112" s="8">
        <f t="shared" si="21"/>
        <v>0</v>
      </c>
      <c r="J112" s="105" t="b">
        <f t="shared" si="17"/>
        <v>1</v>
      </c>
      <c r="K112" s="79" t="b">
        <f t="shared" si="18"/>
        <v>1</v>
      </c>
    </row>
    <row r="113" spans="1:23" s="79" customFormat="1" ht="47.25">
      <c r="A113" s="7" t="s">
        <v>892</v>
      </c>
      <c r="B113" s="7" t="s">
        <v>893</v>
      </c>
      <c r="C113" s="26" t="s">
        <v>949</v>
      </c>
      <c r="D113" s="25">
        <f>D114+D118</f>
        <v>1647462.7</v>
      </c>
      <c r="E113" s="25">
        <f>E114+E118</f>
        <v>631797.7999999999</v>
      </c>
      <c r="F113" s="25">
        <f>F114+F118</f>
        <v>1015664.9</v>
      </c>
      <c r="G113" s="25">
        <f t="shared" si="13"/>
        <v>1647462.7</v>
      </c>
      <c r="H113" s="25">
        <f t="shared" si="14"/>
        <v>631797.7999999999</v>
      </c>
      <c r="I113" s="25">
        <f t="shared" si="15"/>
        <v>1015664.9</v>
      </c>
      <c r="J113" s="105" t="b">
        <f t="shared" si="17"/>
        <v>1</v>
      </c>
      <c r="K113" s="79" t="b">
        <f t="shared" si="18"/>
        <v>1</v>
      </c>
      <c r="L113" s="79" t="b">
        <f aca="true" t="shared" si="22" ref="L113:Q113">D114+D118=D113</f>
        <v>1</v>
      </c>
      <c r="M113" s="79" t="b">
        <f t="shared" si="22"/>
        <v>1</v>
      </c>
      <c r="N113" s="79" t="b">
        <f t="shared" si="22"/>
        <v>1</v>
      </c>
      <c r="O113" s="79" t="b">
        <f t="shared" si="22"/>
        <v>1</v>
      </c>
      <c r="P113" s="79" t="b">
        <f t="shared" si="22"/>
        <v>1</v>
      </c>
      <c r="Q113" s="79" t="b">
        <f t="shared" si="22"/>
        <v>1</v>
      </c>
      <c r="R113" s="79" t="b">
        <f>D113='786прил2ПланГРБС Отчёт'!F299</f>
        <v>1</v>
      </c>
      <c r="S113" s="79" t="b">
        <f>E113='786прил2ПланГРБС Отчёт'!G299</f>
        <v>1</v>
      </c>
      <c r="T113" s="79" t="b">
        <f>F113='786прил2ПланГРБС Отчёт'!H299</f>
        <v>1</v>
      </c>
      <c r="U113" s="79" t="b">
        <f>G113='786прил2ПланГРБС Отчёт'!I299</f>
        <v>1</v>
      </c>
      <c r="V113" s="79" t="b">
        <f>H113='786прил2ПланГРБС Отчёт'!J299</f>
        <v>1</v>
      </c>
      <c r="W113" s="79" t="b">
        <f>I113='786прил2ПланГРБС Отчёт'!K299</f>
        <v>1</v>
      </c>
    </row>
    <row r="114" spans="1:11" s="79" customFormat="1" ht="47.25">
      <c r="A114" s="9"/>
      <c r="B114" s="9"/>
      <c r="C114" s="12" t="s">
        <v>953</v>
      </c>
      <c r="D114" s="8">
        <f>D116</f>
        <v>1645735.4</v>
      </c>
      <c r="E114" s="8">
        <f>E116</f>
        <v>630105.1</v>
      </c>
      <c r="F114" s="8">
        <f>F116</f>
        <v>1015630.3</v>
      </c>
      <c r="G114" s="8">
        <f t="shared" si="13"/>
        <v>1645735.4</v>
      </c>
      <c r="H114" s="8">
        <f t="shared" si="14"/>
        <v>630105.1</v>
      </c>
      <c r="I114" s="8">
        <f t="shared" si="15"/>
        <v>1015630.3</v>
      </c>
      <c r="J114" s="105" t="b">
        <f t="shared" si="17"/>
        <v>1</v>
      </c>
      <c r="K114" s="79" t="b">
        <f t="shared" si="18"/>
        <v>1</v>
      </c>
    </row>
    <row r="115" spans="1:11" s="79" customFormat="1" ht="15.75">
      <c r="A115" s="9"/>
      <c r="B115" s="9"/>
      <c r="C115" s="12" t="s">
        <v>352</v>
      </c>
      <c r="D115" s="8"/>
      <c r="E115" s="8"/>
      <c r="F115" s="8"/>
      <c r="G115" s="8">
        <f t="shared" si="13"/>
        <v>0</v>
      </c>
      <c r="H115" s="8">
        <f t="shared" si="14"/>
        <v>0</v>
      </c>
      <c r="I115" s="8">
        <f t="shared" si="15"/>
        <v>0</v>
      </c>
      <c r="J115" s="105" t="b">
        <f t="shared" si="17"/>
        <v>1</v>
      </c>
      <c r="K115" s="79" t="b">
        <f t="shared" si="18"/>
        <v>1</v>
      </c>
    </row>
    <row r="116" spans="1:11" s="79" customFormat="1" ht="94.5">
      <c r="A116" s="9"/>
      <c r="B116" s="9"/>
      <c r="C116" s="12" t="s">
        <v>952</v>
      </c>
      <c r="D116" s="8">
        <f>D117</f>
        <v>1645735.4</v>
      </c>
      <c r="E116" s="8">
        <f>E117</f>
        <v>630105.1</v>
      </c>
      <c r="F116" s="8">
        <f>F117</f>
        <v>1015630.3</v>
      </c>
      <c r="G116" s="8">
        <f t="shared" si="13"/>
        <v>1645735.4</v>
      </c>
      <c r="H116" s="8">
        <f t="shared" si="14"/>
        <v>630105.1</v>
      </c>
      <c r="I116" s="8">
        <f t="shared" si="15"/>
        <v>1015630.3</v>
      </c>
      <c r="J116" s="105" t="b">
        <f t="shared" si="17"/>
        <v>1</v>
      </c>
      <c r="K116" s="79" t="b">
        <f t="shared" si="18"/>
        <v>1</v>
      </c>
    </row>
    <row r="117" spans="1:11" s="79" customFormat="1" ht="94.5">
      <c r="A117" s="9"/>
      <c r="B117" s="9"/>
      <c r="C117" s="12" t="s">
        <v>951</v>
      </c>
      <c r="D117" s="8">
        <f>'786прил2ПланГРБС Отчёт'!F300</f>
        <v>1645735.4</v>
      </c>
      <c r="E117" s="8">
        <f>'786прил2ПланГРБС Отчёт'!G300</f>
        <v>630105.1</v>
      </c>
      <c r="F117" s="8">
        <f>'786прил2ПланГРБС Отчёт'!H300</f>
        <v>1015630.3</v>
      </c>
      <c r="G117" s="8">
        <f t="shared" si="13"/>
        <v>1645735.4</v>
      </c>
      <c r="H117" s="8">
        <f t="shared" si="14"/>
        <v>630105.1</v>
      </c>
      <c r="I117" s="8">
        <f t="shared" si="15"/>
        <v>1015630.3</v>
      </c>
      <c r="J117" s="105" t="b">
        <f t="shared" si="17"/>
        <v>1</v>
      </c>
      <c r="K117" s="79" t="b">
        <f t="shared" si="18"/>
        <v>1</v>
      </c>
    </row>
    <row r="118" spans="1:11" s="79" customFormat="1" ht="15.75">
      <c r="A118" s="10"/>
      <c r="B118" s="10"/>
      <c r="C118" s="12" t="s">
        <v>842</v>
      </c>
      <c r="D118" s="8">
        <f>'786прил2ПланГРБС Отчёт'!F305</f>
        <v>1727.3</v>
      </c>
      <c r="E118" s="8">
        <f>'786прил2ПланГРБС Отчёт'!G305</f>
        <v>1692.7</v>
      </c>
      <c r="F118" s="8">
        <f>'786прил2ПланГРБС Отчёт'!H305</f>
        <v>34.6</v>
      </c>
      <c r="G118" s="8">
        <f>D118</f>
        <v>1727.3</v>
      </c>
      <c r="H118" s="8">
        <f>E118</f>
        <v>1692.7</v>
      </c>
      <c r="I118" s="8">
        <f>F118</f>
        <v>34.6</v>
      </c>
      <c r="J118" s="105" t="b">
        <f t="shared" si="17"/>
        <v>1</v>
      </c>
      <c r="K118" s="79" t="b">
        <f t="shared" si="18"/>
        <v>1</v>
      </c>
    </row>
    <row r="119" spans="1:23" s="79" customFormat="1" ht="31.5">
      <c r="A119" s="9" t="s">
        <v>884</v>
      </c>
      <c r="B119" s="9" t="s">
        <v>885</v>
      </c>
      <c r="C119" s="26" t="s">
        <v>949</v>
      </c>
      <c r="D119" s="25">
        <f>D120+D130+D131</f>
        <v>555063.8</v>
      </c>
      <c r="E119" s="25">
        <f>E120+E130+E131</f>
        <v>445868.6</v>
      </c>
      <c r="F119" s="25">
        <f>F120+F130+F131</f>
        <v>109195.19999999998</v>
      </c>
      <c r="G119" s="25">
        <f t="shared" si="13"/>
        <v>555063.8</v>
      </c>
      <c r="H119" s="25">
        <f t="shared" si="14"/>
        <v>445868.6</v>
      </c>
      <c r="I119" s="25">
        <f t="shared" si="15"/>
        <v>109195.19999999998</v>
      </c>
      <c r="J119" s="105" t="b">
        <f t="shared" si="17"/>
        <v>1</v>
      </c>
      <c r="K119" s="79" t="b">
        <f t="shared" si="18"/>
        <v>1</v>
      </c>
      <c r="L119" s="79" t="b">
        <f aca="true" t="shared" si="23" ref="L119:Q119">D120+D130+D131=D119</f>
        <v>1</v>
      </c>
      <c r="M119" s="79" t="b">
        <f t="shared" si="23"/>
        <v>1</v>
      </c>
      <c r="N119" s="79" t="b">
        <f t="shared" si="23"/>
        <v>1</v>
      </c>
      <c r="O119" s="79" t="b">
        <f t="shared" si="23"/>
        <v>1</v>
      </c>
      <c r="P119" s="79" t="b">
        <f t="shared" si="23"/>
        <v>1</v>
      </c>
      <c r="Q119" s="79" t="b">
        <f t="shared" si="23"/>
        <v>1</v>
      </c>
      <c r="R119" s="79" t="b">
        <f>D119='786прил2ПланГРБС Отчёт'!F307</f>
        <v>1</v>
      </c>
      <c r="S119" s="79" t="b">
        <f>E119='786прил2ПланГРБС Отчёт'!G307</f>
        <v>1</v>
      </c>
      <c r="T119" s="79" t="b">
        <f>F119='786прил2ПланГРБС Отчёт'!H307</f>
        <v>1</v>
      </c>
      <c r="U119" s="79" t="b">
        <f>G119='786прил2ПланГРБС Отчёт'!I307</f>
        <v>1</v>
      </c>
      <c r="V119" s="79" t="b">
        <f>H119='786прил2ПланГРБС Отчёт'!J307</f>
        <v>1</v>
      </c>
      <c r="W119" s="79" t="b">
        <f>I119='786прил2ПланГРБС Отчёт'!K307</f>
        <v>1</v>
      </c>
    </row>
    <row r="120" spans="1:11" s="79" customFormat="1" ht="47.25">
      <c r="A120" s="9"/>
      <c r="B120" s="9"/>
      <c r="C120" s="12" t="s">
        <v>953</v>
      </c>
      <c r="D120" s="8">
        <f>D122+D129</f>
        <v>508147.3</v>
      </c>
      <c r="E120" s="8">
        <f>E122+E129</f>
        <v>399890.5</v>
      </c>
      <c r="F120" s="8">
        <f>F122+F129</f>
        <v>108256.79999999999</v>
      </c>
      <c r="G120" s="8">
        <f t="shared" si="13"/>
        <v>508147.3</v>
      </c>
      <c r="H120" s="8">
        <f t="shared" si="14"/>
        <v>399890.5</v>
      </c>
      <c r="I120" s="8">
        <f t="shared" si="15"/>
        <v>108256.79999999999</v>
      </c>
      <c r="J120" s="105" t="b">
        <f t="shared" si="17"/>
        <v>1</v>
      </c>
      <c r="K120" s="79" t="b">
        <f t="shared" si="18"/>
        <v>1</v>
      </c>
    </row>
    <row r="121" spans="1:10" s="79" customFormat="1" ht="15.75">
      <c r="A121" s="9"/>
      <c r="B121" s="9"/>
      <c r="C121" s="12" t="s">
        <v>352</v>
      </c>
      <c r="D121" s="8"/>
      <c r="E121" s="8"/>
      <c r="F121" s="8"/>
      <c r="G121" s="8"/>
      <c r="H121" s="8"/>
      <c r="I121" s="8"/>
      <c r="J121" s="105"/>
    </row>
    <row r="122" spans="1:11" s="79" customFormat="1" ht="94.5">
      <c r="A122" s="9"/>
      <c r="B122" s="9"/>
      <c r="C122" s="12" t="s">
        <v>952</v>
      </c>
      <c r="D122" s="8">
        <f>SUM(D123:D128)</f>
        <v>508147.3</v>
      </c>
      <c r="E122" s="8">
        <f>SUM(E123:E128)</f>
        <v>399890.5</v>
      </c>
      <c r="F122" s="8">
        <f>SUM(F123:F128)</f>
        <v>108256.79999999999</v>
      </c>
      <c r="G122" s="8">
        <f t="shared" si="13"/>
        <v>508147.3</v>
      </c>
      <c r="H122" s="8">
        <f t="shared" si="14"/>
        <v>399890.5</v>
      </c>
      <c r="I122" s="8">
        <f t="shared" si="15"/>
        <v>108256.79999999999</v>
      </c>
      <c r="J122" s="105" t="b">
        <f t="shared" si="17"/>
        <v>1</v>
      </c>
      <c r="K122" s="79" t="b">
        <f t="shared" si="18"/>
        <v>1</v>
      </c>
    </row>
    <row r="123" spans="1:11" s="79" customFormat="1" ht="78.75">
      <c r="A123" s="9"/>
      <c r="B123" s="9"/>
      <c r="C123" s="13" t="s">
        <v>353</v>
      </c>
      <c r="D123" s="8">
        <f aca="true" t="shared" si="24" ref="D123:D129">E123+F123</f>
        <v>0</v>
      </c>
      <c r="E123" s="8">
        <v>0</v>
      </c>
      <c r="F123" s="8">
        <v>0</v>
      </c>
      <c r="G123" s="8">
        <f t="shared" si="13"/>
        <v>0</v>
      </c>
      <c r="H123" s="8">
        <f t="shared" si="14"/>
        <v>0</v>
      </c>
      <c r="I123" s="8">
        <f t="shared" si="15"/>
        <v>0</v>
      </c>
      <c r="J123" s="105" t="b">
        <f t="shared" si="17"/>
        <v>1</v>
      </c>
      <c r="K123" s="79" t="b">
        <f t="shared" si="18"/>
        <v>1</v>
      </c>
    </row>
    <row r="124" spans="1:11" s="79" customFormat="1" ht="110.25">
      <c r="A124" s="9"/>
      <c r="B124" s="9"/>
      <c r="C124" s="13" t="s">
        <v>354</v>
      </c>
      <c r="D124" s="8">
        <f t="shared" si="24"/>
        <v>0</v>
      </c>
      <c r="E124" s="8">
        <v>0</v>
      </c>
      <c r="F124" s="8">
        <v>0</v>
      </c>
      <c r="G124" s="8">
        <f t="shared" si="13"/>
        <v>0</v>
      </c>
      <c r="H124" s="8">
        <f t="shared" si="14"/>
        <v>0</v>
      </c>
      <c r="I124" s="8">
        <f t="shared" si="15"/>
        <v>0</v>
      </c>
      <c r="J124" s="105" t="b">
        <f t="shared" si="17"/>
        <v>1</v>
      </c>
      <c r="K124" s="79" t="b">
        <f t="shared" si="18"/>
        <v>1</v>
      </c>
    </row>
    <row r="125" spans="1:11" s="79" customFormat="1" ht="78.75">
      <c r="A125" s="9"/>
      <c r="B125" s="9"/>
      <c r="C125" s="13" t="s">
        <v>794</v>
      </c>
      <c r="D125" s="8">
        <f t="shared" si="24"/>
        <v>0</v>
      </c>
      <c r="E125" s="8">
        <v>0</v>
      </c>
      <c r="F125" s="8">
        <v>0</v>
      </c>
      <c r="G125" s="8">
        <f t="shared" si="13"/>
        <v>0</v>
      </c>
      <c r="H125" s="8">
        <f t="shared" si="14"/>
        <v>0</v>
      </c>
      <c r="I125" s="8">
        <f t="shared" si="15"/>
        <v>0</v>
      </c>
      <c r="J125" s="105" t="b">
        <f t="shared" si="17"/>
        <v>1</v>
      </c>
      <c r="K125" s="79" t="b">
        <f t="shared" si="18"/>
        <v>1</v>
      </c>
    </row>
    <row r="126" spans="1:11" s="79" customFormat="1" ht="110.25">
      <c r="A126" s="9"/>
      <c r="B126" s="9"/>
      <c r="C126" s="13" t="s">
        <v>795</v>
      </c>
      <c r="D126" s="8">
        <f t="shared" si="24"/>
        <v>0</v>
      </c>
      <c r="E126" s="8">
        <v>0</v>
      </c>
      <c r="F126" s="8">
        <v>0</v>
      </c>
      <c r="G126" s="8">
        <f t="shared" si="13"/>
        <v>0</v>
      </c>
      <c r="H126" s="8">
        <f t="shared" si="14"/>
        <v>0</v>
      </c>
      <c r="I126" s="8">
        <f t="shared" si="15"/>
        <v>0</v>
      </c>
      <c r="J126" s="105" t="b">
        <f t="shared" si="17"/>
        <v>1</v>
      </c>
      <c r="K126" s="79" t="b">
        <f t="shared" si="18"/>
        <v>1</v>
      </c>
    </row>
    <row r="127" spans="1:11" s="79" customFormat="1" ht="94.5">
      <c r="A127" s="9"/>
      <c r="B127" s="9"/>
      <c r="C127" s="13" t="s">
        <v>951</v>
      </c>
      <c r="D127" s="8">
        <f t="shared" si="24"/>
        <v>508147.3</v>
      </c>
      <c r="E127" s="8">
        <f>E137</f>
        <v>399890.5</v>
      </c>
      <c r="F127" s="8">
        <f>F137</f>
        <v>108256.79999999999</v>
      </c>
      <c r="G127" s="8">
        <f t="shared" si="13"/>
        <v>508147.3</v>
      </c>
      <c r="H127" s="8">
        <f t="shared" si="14"/>
        <v>399890.5</v>
      </c>
      <c r="I127" s="8">
        <f t="shared" si="15"/>
        <v>108256.79999999999</v>
      </c>
      <c r="J127" s="105" t="b">
        <f t="shared" si="17"/>
        <v>1</v>
      </c>
      <c r="K127" s="79" t="b">
        <f t="shared" si="18"/>
        <v>1</v>
      </c>
    </row>
    <row r="128" spans="1:11" s="79" customFormat="1" ht="110.25">
      <c r="A128" s="9"/>
      <c r="B128" s="9"/>
      <c r="C128" s="13" t="s">
        <v>796</v>
      </c>
      <c r="D128" s="8">
        <f t="shared" si="24"/>
        <v>0</v>
      </c>
      <c r="E128" s="8">
        <v>0</v>
      </c>
      <c r="F128" s="8">
        <v>0</v>
      </c>
      <c r="G128" s="8">
        <f t="shared" si="13"/>
        <v>0</v>
      </c>
      <c r="H128" s="8">
        <f t="shared" si="14"/>
        <v>0</v>
      </c>
      <c r="I128" s="8">
        <f t="shared" si="15"/>
        <v>0</v>
      </c>
      <c r="J128" s="105" t="b">
        <f t="shared" si="17"/>
        <v>1</v>
      </c>
      <c r="K128" s="79" t="b">
        <f t="shared" si="18"/>
        <v>1</v>
      </c>
    </row>
    <row r="129" spans="1:11" s="79" customFormat="1" ht="78.75">
      <c r="A129" s="9"/>
      <c r="B129" s="9"/>
      <c r="C129" s="12" t="s">
        <v>370</v>
      </c>
      <c r="D129" s="8">
        <f t="shared" si="24"/>
        <v>0</v>
      </c>
      <c r="E129" s="8">
        <v>0</v>
      </c>
      <c r="F129" s="8">
        <v>0</v>
      </c>
      <c r="G129" s="8">
        <f t="shared" si="13"/>
        <v>0</v>
      </c>
      <c r="H129" s="8">
        <f t="shared" si="14"/>
        <v>0</v>
      </c>
      <c r="I129" s="8">
        <f t="shared" si="15"/>
        <v>0</v>
      </c>
      <c r="J129" s="105" t="b">
        <f t="shared" si="17"/>
        <v>1</v>
      </c>
      <c r="K129" s="79" t="b">
        <f t="shared" si="18"/>
        <v>1</v>
      </c>
    </row>
    <row r="130" spans="1:11" s="79" customFormat="1" ht="15.75">
      <c r="A130" s="9"/>
      <c r="B130" s="9"/>
      <c r="C130" s="12" t="s">
        <v>950</v>
      </c>
      <c r="D130" s="8">
        <f>E130+F130</f>
        <v>0</v>
      </c>
      <c r="E130" s="8">
        <v>0</v>
      </c>
      <c r="F130" s="8">
        <v>0</v>
      </c>
      <c r="G130" s="8">
        <f t="shared" si="13"/>
        <v>0</v>
      </c>
      <c r="H130" s="8">
        <f t="shared" si="14"/>
        <v>0</v>
      </c>
      <c r="I130" s="8">
        <f t="shared" si="15"/>
        <v>0</v>
      </c>
      <c r="J130" s="105" t="b">
        <f t="shared" si="17"/>
        <v>1</v>
      </c>
      <c r="K130" s="79" t="b">
        <f t="shared" si="18"/>
        <v>1</v>
      </c>
    </row>
    <row r="131" spans="1:11" s="79" customFormat="1" ht="15.75">
      <c r="A131" s="10"/>
      <c r="B131" s="10"/>
      <c r="C131" s="12" t="s">
        <v>842</v>
      </c>
      <c r="D131" s="8">
        <f>D133</f>
        <v>46916.5</v>
      </c>
      <c r="E131" s="8">
        <f>E133</f>
        <v>45978.1</v>
      </c>
      <c r="F131" s="8">
        <f>F133</f>
        <v>938.4</v>
      </c>
      <c r="G131" s="8">
        <f t="shared" si="13"/>
        <v>46916.5</v>
      </c>
      <c r="H131" s="8">
        <f t="shared" si="14"/>
        <v>45978.1</v>
      </c>
      <c r="I131" s="8">
        <f t="shared" si="15"/>
        <v>938.4</v>
      </c>
      <c r="J131" s="105" t="b">
        <f t="shared" si="17"/>
        <v>1</v>
      </c>
      <c r="K131" s="79" t="b">
        <f t="shared" si="18"/>
        <v>1</v>
      </c>
    </row>
    <row r="132" spans="1:11" s="79" customFormat="1" ht="47.25">
      <c r="A132" s="9" t="s">
        <v>467</v>
      </c>
      <c r="B132" s="9" t="s">
        <v>110</v>
      </c>
      <c r="C132" s="12" t="s">
        <v>949</v>
      </c>
      <c r="D132" s="8">
        <f>D133</f>
        <v>46916.5</v>
      </c>
      <c r="E132" s="8">
        <f>E133</f>
        <v>45978.1</v>
      </c>
      <c r="F132" s="8">
        <f>F133</f>
        <v>938.4</v>
      </c>
      <c r="G132" s="8">
        <f t="shared" si="13"/>
        <v>46916.5</v>
      </c>
      <c r="H132" s="8">
        <f t="shared" si="14"/>
        <v>45978.1</v>
      </c>
      <c r="I132" s="8">
        <f t="shared" si="15"/>
        <v>938.4</v>
      </c>
      <c r="J132" s="105" t="b">
        <f t="shared" si="17"/>
        <v>1</v>
      </c>
      <c r="K132" s="79" t="b">
        <f t="shared" si="18"/>
        <v>1</v>
      </c>
    </row>
    <row r="133" spans="1:11" s="79" customFormat="1" ht="15.75">
      <c r="A133" s="10"/>
      <c r="B133" s="10"/>
      <c r="C133" s="12" t="s">
        <v>842</v>
      </c>
      <c r="D133" s="8">
        <f>'786прил2ПланГРБС Отчёт'!F315</f>
        <v>46916.5</v>
      </c>
      <c r="E133" s="8">
        <f>'786прил2ПланГРБС Отчёт'!G315</f>
        <v>45978.1</v>
      </c>
      <c r="F133" s="8">
        <f>'786прил2ПланГРБС Отчёт'!H315</f>
        <v>938.4</v>
      </c>
      <c r="G133" s="8">
        <f t="shared" si="13"/>
        <v>46916.5</v>
      </c>
      <c r="H133" s="8">
        <f t="shared" si="14"/>
        <v>45978.1</v>
      </c>
      <c r="I133" s="8">
        <f t="shared" si="15"/>
        <v>938.4</v>
      </c>
      <c r="J133" s="105" t="b">
        <f t="shared" si="17"/>
        <v>1</v>
      </c>
      <c r="K133" s="79" t="b">
        <f t="shared" si="18"/>
        <v>1</v>
      </c>
    </row>
    <row r="134" spans="1:11" s="79" customFormat="1" ht="42.75" customHeight="1">
      <c r="A134" s="9" t="s">
        <v>470</v>
      </c>
      <c r="B134" s="9" t="s">
        <v>89</v>
      </c>
      <c r="C134" s="26" t="s">
        <v>960</v>
      </c>
      <c r="D134" s="25">
        <f>D135</f>
        <v>508147.30000000005</v>
      </c>
      <c r="E134" s="25">
        <f>E135</f>
        <v>399890.5</v>
      </c>
      <c r="F134" s="25">
        <f>F135</f>
        <v>108256.79999999999</v>
      </c>
      <c r="G134" s="25">
        <f t="shared" si="13"/>
        <v>508147.30000000005</v>
      </c>
      <c r="H134" s="25">
        <f t="shared" si="14"/>
        <v>399890.5</v>
      </c>
      <c r="I134" s="25">
        <f t="shared" si="15"/>
        <v>108256.79999999999</v>
      </c>
      <c r="J134" s="105" t="b">
        <f t="shared" si="17"/>
        <v>1</v>
      </c>
      <c r="K134" s="79" t="b">
        <f t="shared" si="18"/>
        <v>1</v>
      </c>
    </row>
    <row r="135" spans="1:11" s="79" customFormat="1" ht="94.5">
      <c r="A135" s="9"/>
      <c r="B135" s="9"/>
      <c r="C135" s="14" t="s">
        <v>952</v>
      </c>
      <c r="D135" s="8">
        <f>SUM(D136:D137)</f>
        <v>508147.30000000005</v>
      </c>
      <c r="E135" s="8">
        <f>SUM(E136:E137)</f>
        <v>399890.5</v>
      </c>
      <c r="F135" s="8">
        <f>SUM(F136:F137)</f>
        <v>108256.79999999999</v>
      </c>
      <c r="G135" s="8">
        <f t="shared" si="13"/>
        <v>508147.30000000005</v>
      </c>
      <c r="H135" s="8">
        <f t="shared" si="14"/>
        <v>399890.5</v>
      </c>
      <c r="I135" s="8">
        <f t="shared" si="15"/>
        <v>108256.79999999999</v>
      </c>
      <c r="J135" s="105" t="b">
        <f t="shared" si="17"/>
        <v>1</v>
      </c>
      <c r="K135" s="79" t="b">
        <f t="shared" si="18"/>
        <v>1</v>
      </c>
    </row>
    <row r="136" spans="1:11" s="79" customFormat="1" ht="78.75">
      <c r="A136" s="9"/>
      <c r="B136" s="9"/>
      <c r="C136" s="13" t="s">
        <v>353</v>
      </c>
      <c r="D136" s="8">
        <f>E136+F136</f>
        <v>0</v>
      </c>
      <c r="E136" s="8">
        <v>0</v>
      </c>
      <c r="F136" s="8">
        <v>0</v>
      </c>
      <c r="G136" s="8">
        <f t="shared" si="13"/>
        <v>0</v>
      </c>
      <c r="H136" s="8">
        <f t="shared" si="14"/>
        <v>0</v>
      </c>
      <c r="I136" s="8">
        <f t="shared" si="15"/>
        <v>0</v>
      </c>
      <c r="J136" s="105" t="b">
        <f t="shared" si="17"/>
        <v>1</v>
      </c>
      <c r="K136" s="79" t="b">
        <f t="shared" si="18"/>
        <v>1</v>
      </c>
    </row>
    <row r="137" spans="1:11" s="79" customFormat="1" ht="94.5">
      <c r="A137" s="10"/>
      <c r="B137" s="10"/>
      <c r="C137" s="15" t="s">
        <v>951</v>
      </c>
      <c r="D137" s="8">
        <f>'786прил2ПланГРБС Отчёт'!F318</f>
        <v>508147.30000000005</v>
      </c>
      <c r="E137" s="8">
        <f>'786прил2ПланГРБС Отчёт'!G318</f>
        <v>399890.5</v>
      </c>
      <c r="F137" s="8">
        <f>'786прил2ПланГРБС Отчёт'!H318</f>
        <v>108256.79999999999</v>
      </c>
      <c r="G137" s="8">
        <f t="shared" si="13"/>
        <v>508147.30000000005</v>
      </c>
      <c r="H137" s="8">
        <f t="shared" si="14"/>
        <v>399890.5</v>
      </c>
      <c r="I137" s="8">
        <f t="shared" si="15"/>
        <v>108256.79999999999</v>
      </c>
      <c r="J137" s="105" t="b">
        <f t="shared" si="17"/>
        <v>1</v>
      </c>
      <c r="K137" s="79" t="b">
        <f t="shared" si="18"/>
        <v>1</v>
      </c>
    </row>
    <row r="138" spans="1:17" s="79" customFormat="1" ht="31.5">
      <c r="A138" s="9" t="s">
        <v>237</v>
      </c>
      <c r="B138" s="9" t="s">
        <v>888</v>
      </c>
      <c r="C138" s="26" t="s">
        <v>949</v>
      </c>
      <c r="D138" s="25">
        <f>D139</f>
        <v>21840.9</v>
      </c>
      <c r="E138" s="25">
        <f>E139</f>
        <v>15504.7</v>
      </c>
      <c r="F138" s="25">
        <f>F139</f>
        <v>6336.2</v>
      </c>
      <c r="G138" s="25">
        <f t="shared" si="13"/>
        <v>21840.9</v>
      </c>
      <c r="H138" s="25">
        <f t="shared" si="14"/>
        <v>15504.7</v>
      </c>
      <c r="I138" s="25">
        <f t="shared" si="15"/>
        <v>6336.2</v>
      </c>
      <c r="J138" s="105" t="b">
        <f t="shared" si="17"/>
        <v>1</v>
      </c>
      <c r="K138" s="79" t="b">
        <f t="shared" si="18"/>
        <v>1</v>
      </c>
      <c r="L138" s="79" t="b">
        <f>D138='786прил2ПланГРБС Отчёт'!F322</f>
        <v>1</v>
      </c>
      <c r="M138" s="79" t="b">
        <f>E138='786прил2ПланГРБС Отчёт'!G322</f>
        <v>1</v>
      </c>
      <c r="N138" s="79" t="b">
        <f>F138='786прил2ПланГРБС Отчёт'!H322</f>
        <v>1</v>
      </c>
      <c r="O138" s="79" t="b">
        <f>G138='786прил2ПланГРБС Отчёт'!I322</f>
        <v>1</v>
      </c>
      <c r="P138" s="79" t="b">
        <f>H138='786прил2ПланГРБС Отчёт'!J322</f>
        <v>1</v>
      </c>
      <c r="Q138" s="79" t="b">
        <f>I138='786прил2ПланГРБС Отчёт'!K322</f>
        <v>1</v>
      </c>
    </row>
    <row r="139" spans="1:11" s="79" customFormat="1" ht="15.75">
      <c r="A139" s="10"/>
      <c r="B139" s="10"/>
      <c r="C139" s="12" t="s">
        <v>842</v>
      </c>
      <c r="D139" s="8">
        <f>'786прил2ПланГРБС Отчёт'!F322</f>
        <v>21840.9</v>
      </c>
      <c r="E139" s="8">
        <f>'786прил2ПланГРБС Отчёт'!G322</f>
        <v>15504.7</v>
      </c>
      <c r="F139" s="8">
        <f>'786прил2ПланГРБС Отчёт'!H322</f>
        <v>6336.2</v>
      </c>
      <c r="G139" s="8">
        <f t="shared" si="13"/>
        <v>21840.9</v>
      </c>
      <c r="H139" s="8">
        <f t="shared" si="14"/>
        <v>15504.7</v>
      </c>
      <c r="I139" s="8">
        <f t="shared" si="15"/>
        <v>6336.2</v>
      </c>
      <c r="J139" s="105" t="b">
        <f aca="true" t="shared" si="25" ref="J139:J202">E139+F139=D139</f>
        <v>1</v>
      </c>
      <c r="K139" s="79" t="b">
        <f aca="true" t="shared" si="26" ref="K139:K202">H139+I139=G139</f>
        <v>1</v>
      </c>
    </row>
    <row r="140" spans="1:17" s="79" customFormat="1" ht="31.5">
      <c r="A140" s="9" t="s">
        <v>236</v>
      </c>
      <c r="B140" s="9" t="s">
        <v>891</v>
      </c>
      <c r="C140" s="26" t="s">
        <v>949</v>
      </c>
      <c r="D140" s="25">
        <f>D141</f>
        <v>241441.4</v>
      </c>
      <c r="E140" s="25">
        <f>E141</f>
        <v>236612.5</v>
      </c>
      <c r="F140" s="25">
        <f>F141</f>
        <v>4828.900000000001</v>
      </c>
      <c r="G140" s="25">
        <f t="shared" si="13"/>
        <v>241441.4</v>
      </c>
      <c r="H140" s="25">
        <f t="shared" si="14"/>
        <v>236612.5</v>
      </c>
      <c r="I140" s="25">
        <f t="shared" si="15"/>
        <v>4828.900000000001</v>
      </c>
      <c r="J140" s="105" t="b">
        <f t="shared" si="25"/>
        <v>1</v>
      </c>
      <c r="K140" s="79" t="b">
        <f t="shared" si="26"/>
        <v>1</v>
      </c>
      <c r="L140" s="79" t="b">
        <f>D140='786прил2ПланГРБС Отчёт'!F325</f>
        <v>1</v>
      </c>
      <c r="M140" s="79" t="b">
        <f>E140='786прил2ПланГРБС Отчёт'!G325</f>
        <v>1</v>
      </c>
      <c r="N140" s="79" t="b">
        <f>F140='786прил2ПланГРБС Отчёт'!H325</f>
        <v>1</v>
      </c>
      <c r="O140" s="79" t="b">
        <f>G140='786прил2ПланГРБС Отчёт'!I325</f>
        <v>1</v>
      </c>
      <c r="P140" s="79" t="b">
        <f>H140='786прил2ПланГРБС Отчёт'!J325</f>
        <v>1</v>
      </c>
      <c r="Q140" s="79" t="b">
        <f>I140='786прил2ПланГРБС Отчёт'!K325</f>
        <v>1</v>
      </c>
    </row>
    <row r="141" spans="1:11" s="79" customFormat="1" ht="15.75">
      <c r="A141" s="10"/>
      <c r="B141" s="10"/>
      <c r="C141" s="12" t="s">
        <v>842</v>
      </c>
      <c r="D141" s="8">
        <f>'786прил2ПланГРБС Отчёт'!F325</f>
        <v>241441.4</v>
      </c>
      <c r="E141" s="8">
        <f>'786прил2ПланГРБС Отчёт'!G325</f>
        <v>236612.5</v>
      </c>
      <c r="F141" s="8">
        <f>'786прил2ПланГРБС Отчёт'!H325</f>
        <v>4828.900000000001</v>
      </c>
      <c r="G141" s="8">
        <f aca="true" t="shared" si="27" ref="G141:G206">D141</f>
        <v>241441.4</v>
      </c>
      <c r="H141" s="8">
        <f aca="true" t="shared" si="28" ref="H141:H206">E141</f>
        <v>236612.5</v>
      </c>
      <c r="I141" s="8">
        <f aca="true" t="shared" si="29" ref="I141:I206">F141</f>
        <v>4828.900000000001</v>
      </c>
      <c r="J141" s="105" t="b">
        <f t="shared" si="25"/>
        <v>1</v>
      </c>
      <c r="K141" s="79" t="b">
        <f t="shared" si="26"/>
        <v>1</v>
      </c>
    </row>
    <row r="142" spans="1:17" s="79" customFormat="1" ht="31.5">
      <c r="A142" s="9" t="s">
        <v>235</v>
      </c>
      <c r="B142" s="9" t="s">
        <v>890</v>
      </c>
      <c r="C142" s="26" t="s">
        <v>949</v>
      </c>
      <c r="D142" s="25">
        <f>D143</f>
        <v>0</v>
      </c>
      <c r="E142" s="25">
        <f>E143</f>
        <v>0</v>
      </c>
      <c r="F142" s="25">
        <f>F143</f>
        <v>0</v>
      </c>
      <c r="G142" s="25">
        <f t="shared" si="27"/>
        <v>0</v>
      </c>
      <c r="H142" s="25">
        <f t="shared" si="28"/>
        <v>0</v>
      </c>
      <c r="I142" s="25">
        <f t="shared" si="29"/>
        <v>0</v>
      </c>
      <c r="J142" s="105" t="b">
        <f t="shared" si="25"/>
        <v>1</v>
      </c>
      <c r="K142" s="79" t="b">
        <f t="shared" si="26"/>
        <v>1</v>
      </c>
      <c r="L142" s="79" t="b">
        <f>D142='786прил2ПланГРБС Отчёт'!F330</f>
        <v>1</v>
      </c>
      <c r="M142" s="79" t="b">
        <f>E142='786прил2ПланГРБС Отчёт'!G330</f>
        <v>1</v>
      </c>
      <c r="N142" s="79" t="b">
        <f>F142='786прил2ПланГРБС Отчёт'!H330</f>
        <v>1</v>
      </c>
      <c r="O142" s="79" t="b">
        <f>G142='786прил2ПланГРБС Отчёт'!I330</f>
        <v>1</v>
      </c>
      <c r="P142" s="79" t="b">
        <f>H142='786прил2ПланГРБС Отчёт'!J330</f>
        <v>1</v>
      </c>
      <c r="Q142" s="79" t="b">
        <f>I142='786прил2ПланГРБС Отчёт'!K330</f>
        <v>1</v>
      </c>
    </row>
    <row r="143" spans="1:11" s="79" customFormat="1" ht="15.75">
      <c r="A143" s="10"/>
      <c r="B143" s="10"/>
      <c r="C143" s="12" t="s">
        <v>842</v>
      </c>
      <c r="D143" s="8">
        <f>'786прил2ПланГРБС Отчёт'!F330</f>
        <v>0</v>
      </c>
      <c r="E143" s="8">
        <f>'786прил2ПланГРБС Отчёт'!G330</f>
        <v>0</v>
      </c>
      <c r="F143" s="8">
        <f>'786прил2ПланГРБС Отчёт'!H330</f>
        <v>0</v>
      </c>
      <c r="G143" s="8">
        <f t="shared" si="27"/>
        <v>0</v>
      </c>
      <c r="H143" s="8">
        <f t="shared" si="28"/>
        <v>0</v>
      </c>
      <c r="I143" s="8">
        <f t="shared" si="29"/>
        <v>0</v>
      </c>
      <c r="J143" s="105" t="b">
        <f t="shared" si="25"/>
        <v>1</v>
      </c>
      <c r="K143" s="79" t="b">
        <f t="shared" si="26"/>
        <v>1</v>
      </c>
    </row>
    <row r="144" spans="1:17" s="79" customFormat="1" ht="31.5">
      <c r="A144" s="9" t="s">
        <v>234</v>
      </c>
      <c r="B144" s="9" t="s">
        <v>889</v>
      </c>
      <c r="C144" s="26" t="s">
        <v>949</v>
      </c>
      <c r="D144" s="25">
        <f>D145+D155+D156</f>
        <v>1110454.8</v>
      </c>
      <c r="E144" s="25">
        <f>E145+E155+E156</f>
        <v>950000</v>
      </c>
      <c r="F144" s="25">
        <f>F145+F155+F156</f>
        <v>160454.8</v>
      </c>
      <c r="G144" s="25">
        <f t="shared" si="27"/>
        <v>1110454.8</v>
      </c>
      <c r="H144" s="25">
        <f t="shared" si="28"/>
        <v>950000</v>
      </c>
      <c r="I144" s="25">
        <f t="shared" si="29"/>
        <v>160454.8</v>
      </c>
      <c r="J144" s="105" t="b">
        <f t="shared" si="25"/>
        <v>1</v>
      </c>
      <c r="K144" s="79" t="b">
        <f t="shared" si="26"/>
        <v>1</v>
      </c>
      <c r="L144" s="79" t="b">
        <f>D144='786прил2ПланГРБС Отчёт'!F332</f>
        <v>1</v>
      </c>
      <c r="M144" s="79" t="b">
        <f>E144='786прил2ПланГРБС Отчёт'!G332</f>
        <v>1</v>
      </c>
      <c r="N144" s="79" t="b">
        <f>F144='786прил2ПланГРБС Отчёт'!H332</f>
        <v>1</v>
      </c>
      <c r="O144" s="79" t="b">
        <f>G144='786прил2ПланГРБС Отчёт'!I332</f>
        <v>1</v>
      </c>
      <c r="P144" s="79" t="b">
        <f>H144='786прил2ПланГРБС Отчёт'!J332</f>
        <v>1</v>
      </c>
      <c r="Q144" s="79" t="b">
        <f>I144='786прил2ПланГРБС Отчёт'!K332</f>
        <v>1</v>
      </c>
    </row>
    <row r="145" spans="1:11" s="79" customFormat="1" ht="47.25">
      <c r="A145" s="9"/>
      <c r="B145" s="9"/>
      <c r="C145" s="12" t="s">
        <v>953</v>
      </c>
      <c r="D145" s="8">
        <f>D147+D154</f>
        <v>1110454.8</v>
      </c>
      <c r="E145" s="8">
        <f>E147+E154</f>
        <v>950000</v>
      </c>
      <c r="F145" s="8">
        <f>F147+F154</f>
        <v>160454.8</v>
      </c>
      <c r="G145" s="8">
        <f t="shared" si="27"/>
        <v>1110454.8</v>
      </c>
      <c r="H145" s="8">
        <f t="shared" si="28"/>
        <v>950000</v>
      </c>
      <c r="I145" s="8">
        <f t="shared" si="29"/>
        <v>160454.8</v>
      </c>
      <c r="J145" s="105" t="b">
        <f t="shared" si="25"/>
        <v>1</v>
      </c>
      <c r="K145" s="79" t="b">
        <f t="shared" si="26"/>
        <v>1</v>
      </c>
    </row>
    <row r="146" spans="1:11" s="79" customFormat="1" ht="15.75">
      <c r="A146" s="9"/>
      <c r="B146" s="9"/>
      <c r="C146" s="12" t="s">
        <v>352</v>
      </c>
      <c r="D146" s="8"/>
      <c r="E146" s="8"/>
      <c r="F146" s="8"/>
      <c r="G146" s="8">
        <f t="shared" si="27"/>
        <v>0</v>
      </c>
      <c r="H146" s="8">
        <f t="shared" si="28"/>
        <v>0</v>
      </c>
      <c r="I146" s="8">
        <f t="shared" si="29"/>
        <v>0</v>
      </c>
      <c r="J146" s="105" t="b">
        <f t="shared" si="25"/>
        <v>1</v>
      </c>
      <c r="K146" s="79" t="b">
        <f t="shared" si="26"/>
        <v>1</v>
      </c>
    </row>
    <row r="147" spans="1:11" s="79" customFormat="1" ht="94.5">
      <c r="A147" s="9"/>
      <c r="B147" s="9"/>
      <c r="C147" s="12" t="s">
        <v>952</v>
      </c>
      <c r="D147" s="8">
        <f>SUM(D148:D153)</f>
        <v>1110454.8</v>
      </c>
      <c r="E147" s="8">
        <f>SUM(E148:E153)</f>
        <v>950000</v>
      </c>
      <c r="F147" s="8">
        <f>SUM(F148:F153)</f>
        <v>160454.8</v>
      </c>
      <c r="G147" s="8">
        <f t="shared" si="27"/>
        <v>1110454.8</v>
      </c>
      <c r="H147" s="8">
        <f t="shared" si="28"/>
        <v>950000</v>
      </c>
      <c r="I147" s="8">
        <f t="shared" si="29"/>
        <v>160454.8</v>
      </c>
      <c r="J147" s="105" t="b">
        <f t="shared" si="25"/>
        <v>1</v>
      </c>
      <c r="K147" s="79" t="b">
        <f t="shared" si="26"/>
        <v>1</v>
      </c>
    </row>
    <row r="148" spans="1:11" s="79" customFormat="1" ht="78.75">
      <c r="A148" s="9"/>
      <c r="B148" s="9"/>
      <c r="C148" s="13" t="s">
        <v>353</v>
      </c>
      <c r="D148" s="8">
        <f aca="true" t="shared" si="30" ref="D148:D154">E148+F148</f>
        <v>0</v>
      </c>
      <c r="E148" s="8">
        <v>0</v>
      </c>
      <c r="F148" s="8">
        <v>0</v>
      </c>
      <c r="G148" s="8">
        <f t="shared" si="27"/>
        <v>0</v>
      </c>
      <c r="H148" s="8">
        <f t="shared" si="28"/>
        <v>0</v>
      </c>
      <c r="I148" s="8">
        <f t="shared" si="29"/>
        <v>0</v>
      </c>
      <c r="J148" s="105" t="b">
        <f t="shared" si="25"/>
        <v>1</v>
      </c>
      <c r="K148" s="79" t="b">
        <f t="shared" si="26"/>
        <v>1</v>
      </c>
    </row>
    <row r="149" spans="1:11" s="79" customFormat="1" ht="110.25">
      <c r="A149" s="9"/>
      <c r="B149" s="9"/>
      <c r="C149" s="13" t="s">
        <v>354</v>
      </c>
      <c r="D149" s="8">
        <f t="shared" si="30"/>
        <v>0</v>
      </c>
      <c r="E149" s="8">
        <v>0</v>
      </c>
      <c r="F149" s="8">
        <v>0</v>
      </c>
      <c r="G149" s="8">
        <f t="shared" si="27"/>
        <v>0</v>
      </c>
      <c r="H149" s="8">
        <f t="shared" si="28"/>
        <v>0</v>
      </c>
      <c r="I149" s="8">
        <f t="shared" si="29"/>
        <v>0</v>
      </c>
      <c r="J149" s="105" t="b">
        <f t="shared" si="25"/>
        <v>1</v>
      </c>
      <c r="K149" s="79" t="b">
        <f t="shared" si="26"/>
        <v>1</v>
      </c>
    </row>
    <row r="150" spans="1:11" s="79" customFormat="1" ht="78.75">
      <c r="A150" s="9"/>
      <c r="B150" s="9"/>
      <c r="C150" s="13" t="s">
        <v>794</v>
      </c>
      <c r="D150" s="8">
        <f t="shared" si="30"/>
        <v>0</v>
      </c>
      <c r="E150" s="8">
        <v>0</v>
      </c>
      <c r="F150" s="8">
        <v>0</v>
      </c>
      <c r="G150" s="8">
        <f t="shared" si="27"/>
        <v>0</v>
      </c>
      <c r="H150" s="8">
        <f t="shared" si="28"/>
        <v>0</v>
      </c>
      <c r="I150" s="8">
        <f t="shared" si="29"/>
        <v>0</v>
      </c>
      <c r="J150" s="105" t="b">
        <f t="shared" si="25"/>
        <v>1</v>
      </c>
      <c r="K150" s="79" t="b">
        <f t="shared" si="26"/>
        <v>1</v>
      </c>
    </row>
    <row r="151" spans="1:11" s="79" customFormat="1" ht="110.25">
      <c r="A151" s="9"/>
      <c r="B151" s="9"/>
      <c r="C151" s="13" t="s">
        <v>795</v>
      </c>
      <c r="D151" s="8">
        <f t="shared" si="30"/>
        <v>0</v>
      </c>
      <c r="E151" s="8">
        <v>0</v>
      </c>
      <c r="F151" s="8">
        <v>0</v>
      </c>
      <c r="G151" s="8">
        <f t="shared" si="27"/>
        <v>0</v>
      </c>
      <c r="H151" s="8">
        <f t="shared" si="28"/>
        <v>0</v>
      </c>
      <c r="I151" s="8">
        <f t="shared" si="29"/>
        <v>0</v>
      </c>
      <c r="J151" s="105" t="b">
        <f t="shared" si="25"/>
        <v>1</v>
      </c>
      <c r="K151" s="79" t="b">
        <f t="shared" si="26"/>
        <v>1</v>
      </c>
    </row>
    <row r="152" spans="1:11" s="79" customFormat="1" ht="94.5">
      <c r="A152" s="9"/>
      <c r="B152" s="9"/>
      <c r="C152" s="13" t="s">
        <v>951</v>
      </c>
      <c r="D152" s="8">
        <f t="shared" si="30"/>
        <v>1110454.8</v>
      </c>
      <c r="E152" s="8">
        <f>'786прил2ПланГРБС Отчёт'!G332</f>
        <v>950000</v>
      </c>
      <c r="F152" s="8">
        <f>'786прил2ПланГРБС Отчёт'!H332</f>
        <v>160454.8</v>
      </c>
      <c r="G152" s="8">
        <f t="shared" si="27"/>
        <v>1110454.8</v>
      </c>
      <c r="H152" s="8">
        <f t="shared" si="28"/>
        <v>950000</v>
      </c>
      <c r="I152" s="8">
        <f t="shared" si="29"/>
        <v>160454.8</v>
      </c>
      <c r="J152" s="105" t="b">
        <f t="shared" si="25"/>
        <v>1</v>
      </c>
      <c r="K152" s="79" t="b">
        <f t="shared" si="26"/>
        <v>1</v>
      </c>
    </row>
    <row r="153" spans="1:11" s="79" customFormat="1" ht="110.25">
      <c r="A153" s="9"/>
      <c r="B153" s="9"/>
      <c r="C153" s="13" t="s">
        <v>796</v>
      </c>
      <c r="D153" s="8">
        <f t="shared" si="30"/>
        <v>0</v>
      </c>
      <c r="E153" s="8">
        <v>0</v>
      </c>
      <c r="F153" s="8">
        <v>0</v>
      </c>
      <c r="G153" s="8">
        <f t="shared" si="27"/>
        <v>0</v>
      </c>
      <c r="H153" s="8">
        <f t="shared" si="28"/>
        <v>0</v>
      </c>
      <c r="I153" s="8">
        <f t="shared" si="29"/>
        <v>0</v>
      </c>
      <c r="J153" s="105" t="b">
        <f t="shared" si="25"/>
        <v>1</v>
      </c>
      <c r="K153" s="79" t="b">
        <f t="shared" si="26"/>
        <v>1</v>
      </c>
    </row>
    <row r="154" spans="1:11" s="79" customFormat="1" ht="78.75">
      <c r="A154" s="9"/>
      <c r="B154" s="9"/>
      <c r="C154" s="12" t="s">
        <v>370</v>
      </c>
      <c r="D154" s="8">
        <f t="shared" si="30"/>
        <v>0</v>
      </c>
      <c r="E154" s="8">
        <v>0</v>
      </c>
      <c r="F154" s="8">
        <v>0</v>
      </c>
      <c r="G154" s="8">
        <f t="shared" si="27"/>
        <v>0</v>
      </c>
      <c r="H154" s="8">
        <f t="shared" si="28"/>
        <v>0</v>
      </c>
      <c r="I154" s="8">
        <f t="shared" si="29"/>
        <v>0</v>
      </c>
      <c r="J154" s="105" t="b">
        <f t="shared" si="25"/>
        <v>1</v>
      </c>
      <c r="K154" s="79" t="b">
        <f t="shared" si="26"/>
        <v>1</v>
      </c>
    </row>
    <row r="155" spans="1:11" s="79" customFormat="1" ht="15.75">
      <c r="A155" s="9"/>
      <c r="B155" s="9"/>
      <c r="C155" s="12" t="s">
        <v>950</v>
      </c>
      <c r="D155" s="8">
        <f>E155+F155</f>
        <v>0</v>
      </c>
      <c r="E155" s="8">
        <v>0</v>
      </c>
      <c r="F155" s="8">
        <v>0</v>
      </c>
      <c r="G155" s="8">
        <f t="shared" si="27"/>
        <v>0</v>
      </c>
      <c r="H155" s="8">
        <f t="shared" si="28"/>
        <v>0</v>
      </c>
      <c r="I155" s="8">
        <f t="shared" si="29"/>
        <v>0</v>
      </c>
      <c r="J155" s="105" t="b">
        <f t="shared" si="25"/>
        <v>1</v>
      </c>
      <c r="K155" s="79" t="b">
        <f t="shared" si="26"/>
        <v>1</v>
      </c>
    </row>
    <row r="156" spans="1:11" s="79" customFormat="1" ht="15.75">
      <c r="A156" s="9"/>
      <c r="B156" s="9"/>
      <c r="C156" s="12" t="s">
        <v>842</v>
      </c>
      <c r="D156" s="8">
        <f>E156+F156</f>
        <v>0</v>
      </c>
      <c r="E156" s="8">
        <v>0</v>
      </c>
      <c r="F156" s="8">
        <v>0</v>
      </c>
      <c r="G156" s="8">
        <f t="shared" si="27"/>
        <v>0</v>
      </c>
      <c r="H156" s="8">
        <f t="shared" si="28"/>
        <v>0</v>
      </c>
      <c r="I156" s="8">
        <f t="shared" si="29"/>
        <v>0</v>
      </c>
      <c r="J156" s="105" t="b">
        <f t="shared" si="25"/>
        <v>1</v>
      </c>
      <c r="K156" s="79" t="b">
        <f t="shared" si="26"/>
        <v>1</v>
      </c>
    </row>
    <row r="157" spans="1:23" s="79" customFormat="1" ht="15.75">
      <c r="A157" s="7" t="s">
        <v>120</v>
      </c>
      <c r="B157" s="280" t="s">
        <v>694</v>
      </c>
      <c r="C157" s="26" t="s">
        <v>949</v>
      </c>
      <c r="D157" s="25">
        <f>D158+D168+D169</f>
        <v>932670.6000000001</v>
      </c>
      <c r="E157" s="25">
        <f>E158+E168+E169</f>
        <v>17613</v>
      </c>
      <c r="F157" s="25">
        <f>F158+F168+F169</f>
        <v>915057.6000000001</v>
      </c>
      <c r="G157" s="25">
        <f t="shared" si="27"/>
        <v>932670.6000000001</v>
      </c>
      <c r="H157" s="25">
        <f t="shared" si="28"/>
        <v>17613</v>
      </c>
      <c r="I157" s="25">
        <f t="shared" si="29"/>
        <v>915057.6000000001</v>
      </c>
      <c r="J157" s="105" t="b">
        <f t="shared" si="25"/>
        <v>1</v>
      </c>
      <c r="K157" s="79" t="b">
        <f t="shared" si="26"/>
        <v>1</v>
      </c>
      <c r="L157" s="79" t="b">
        <f aca="true" t="shared" si="31" ref="L157:Q157">D158+D168+D169=D157</f>
        <v>1</v>
      </c>
      <c r="M157" s="79" t="b">
        <f t="shared" si="31"/>
        <v>1</v>
      </c>
      <c r="N157" s="79" t="b">
        <f t="shared" si="31"/>
        <v>1</v>
      </c>
      <c r="O157" s="79" t="b">
        <f t="shared" si="31"/>
        <v>1</v>
      </c>
      <c r="P157" s="79" t="b">
        <f t="shared" si="31"/>
        <v>1</v>
      </c>
      <c r="Q157" s="79" t="b">
        <f t="shared" si="31"/>
        <v>1</v>
      </c>
      <c r="R157" s="79" t="b">
        <f>D157='786прил2ПланГРБС Отчёт'!F335</f>
        <v>1</v>
      </c>
      <c r="S157" s="79" t="b">
        <f>E157='786прил2ПланГРБС Отчёт'!G335</f>
        <v>1</v>
      </c>
      <c r="T157" s="79" t="b">
        <f>F157='786прил2ПланГРБС Отчёт'!H335</f>
        <v>1</v>
      </c>
      <c r="U157" s="79" t="b">
        <f>G157='786прил2ПланГРБС Отчёт'!I335</f>
        <v>1</v>
      </c>
      <c r="V157" s="79" t="b">
        <f>H157='786прил2ПланГРБС Отчёт'!J335</f>
        <v>1</v>
      </c>
      <c r="W157" s="79" t="b">
        <f>I157='786прил2ПланГРБС Отчёт'!K335</f>
        <v>1</v>
      </c>
    </row>
    <row r="158" spans="1:11" s="79" customFormat="1" ht="47.25">
      <c r="A158" s="9"/>
      <c r="B158" s="284"/>
      <c r="C158" s="12" t="s">
        <v>953</v>
      </c>
      <c r="D158" s="8">
        <f>D160+D167</f>
        <v>0</v>
      </c>
      <c r="E158" s="8">
        <f>E160+E167</f>
        <v>0</v>
      </c>
      <c r="F158" s="8">
        <f>F160+F167</f>
        <v>0</v>
      </c>
      <c r="G158" s="8">
        <f t="shared" si="27"/>
        <v>0</v>
      </c>
      <c r="H158" s="8">
        <f t="shared" si="28"/>
        <v>0</v>
      </c>
      <c r="I158" s="8">
        <f t="shared" si="29"/>
        <v>0</v>
      </c>
      <c r="J158" s="105" t="b">
        <f t="shared" si="25"/>
        <v>1</v>
      </c>
      <c r="K158" s="79" t="b">
        <f t="shared" si="26"/>
        <v>1</v>
      </c>
    </row>
    <row r="159" spans="1:11" s="79" customFormat="1" ht="15.75">
      <c r="A159" s="9"/>
      <c r="B159" s="284"/>
      <c r="C159" s="12" t="s">
        <v>352</v>
      </c>
      <c r="D159" s="8"/>
      <c r="E159" s="8"/>
      <c r="F159" s="8"/>
      <c r="G159" s="8">
        <f t="shared" si="27"/>
        <v>0</v>
      </c>
      <c r="H159" s="8">
        <f t="shared" si="28"/>
        <v>0</v>
      </c>
      <c r="I159" s="8">
        <f t="shared" si="29"/>
        <v>0</v>
      </c>
      <c r="J159" s="105" t="b">
        <f t="shared" si="25"/>
        <v>1</v>
      </c>
      <c r="K159" s="79" t="b">
        <f t="shared" si="26"/>
        <v>1</v>
      </c>
    </row>
    <row r="160" spans="1:11" s="79" customFormat="1" ht="94.5">
      <c r="A160" s="9"/>
      <c r="B160" s="284"/>
      <c r="C160" s="12" t="s">
        <v>952</v>
      </c>
      <c r="D160" s="8">
        <f>SUM(D161:D166)</f>
        <v>0</v>
      </c>
      <c r="E160" s="8">
        <f>SUM(E161:E166)</f>
        <v>0</v>
      </c>
      <c r="F160" s="8">
        <f>SUM(F161:F166)</f>
        <v>0</v>
      </c>
      <c r="G160" s="8">
        <f t="shared" si="27"/>
        <v>0</v>
      </c>
      <c r="H160" s="8">
        <f t="shared" si="28"/>
        <v>0</v>
      </c>
      <c r="I160" s="8">
        <f t="shared" si="29"/>
        <v>0</v>
      </c>
      <c r="J160" s="105" t="b">
        <f t="shared" si="25"/>
        <v>1</v>
      </c>
      <c r="K160" s="79" t="b">
        <f t="shared" si="26"/>
        <v>1</v>
      </c>
    </row>
    <row r="161" spans="1:11" s="79" customFormat="1" ht="78.75">
      <c r="A161" s="9"/>
      <c r="B161" s="284"/>
      <c r="C161" s="13" t="s">
        <v>353</v>
      </c>
      <c r="D161" s="8">
        <f aca="true" t="shared" si="32" ref="D161:D181">E161+F161</f>
        <v>0</v>
      </c>
      <c r="E161" s="8">
        <v>0</v>
      </c>
      <c r="F161" s="8">
        <v>0</v>
      </c>
      <c r="G161" s="8">
        <f t="shared" si="27"/>
        <v>0</v>
      </c>
      <c r="H161" s="8">
        <f t="shared" si="28"/>
        <v>0</v>
      </c>
      <c r="I161" s="8">
        <f t="shared" si="29"/>
        <v>0</v>
      </c>
      <c r="J161" s="105" t="b">
        <f t="shared" si="25"/>
        <v>1</v>
      </c>
      <c r="K161" s="79" t="b">
        <f t="shared" si="26"/>
        <v>1</v>
      </c>
    </row>
    <row r="162" spans="1:11" s="79" customFormat="1" ht="110.25">
      <c r="A162" s="9"/>
      <c r="B162" s="284"/>
      <c r="C162" s="13" t="s">
        <v>354</v>
      </c>
      <c r="D162" s="8">
        <f t="shared" si="32"/>
        <v>0</v>
      </c>
      <c r="E162" s="8">
        <v>0</v>
      </c>
      <c r="F162" s="8">
        <v>0</v>
      </c>
      <c r="G162" s="8">
        <f t="shared" si="27"/>
        <v>0</v>
      </c>
      <c r="H162" s="8">
        <f t="shared" si="28"/>
        <v>0</v>
      </c>
      <c r="I162" s="8">
        <f t="shared" si="29"/>
        <v>0</v>
      </c>
      <c r="J162" s="105" t="b">
        <f t="shared" si="25"/>
        <v>1</v>
      </c>
      <c r="K162" s="79" t="b">
        <f t="shared" si="26"/>
        <v>1</v>
      </c>
    </row>
    <row r="163" spans="1:11" s="79" customFormat="1" ht="78.75">
      <c r="A163" s="9"/>
      <c r="B163" s="284"/>
      <c r="C163" s="13" t="s">
        <v>794</v>
      </c>
      <c r="D163" s="8">
        <f t="shared" si="32"/>
        <v>0</v>
      </c>
      <c r="E163" s="8">
        <v>0</v>
      </c>
      <c r="F163" s="8">
        <v>0</v>
      </c>
      <c r="G163" s="8">
        <f t="shared" si="27"/>
        <v>0</v>
      </c>
      <c r="H163" s="8">
        <f t="shared" si="28"/>
        <v>0</v>
      </c>
      <c r="I163" s="8">
        <f t="shared" si="29"/>
        <v>0</v>
      </c>
      <c r="J163" s="105" t="b">
        <f t="shared" si="25"/>
        <v>1</v>
      </c>
      <c r="K163" s="79" t="b">
        <f t="shared" si="26"/>
        <v>1</v>
      </c>
    </row>
    <row r="164" spans="1:11" s="79" customFormat="1" ht="110.25">
      <c r="A164" s="9"/>
      <c r="B164" s="284"/>
      <c r="C164" s="13" t="s">
        <v>795</v>
      </c>
      <c r="D164" s="8">
        <f t="shared" si="32"/>
        <v>0</v>
      </c>
      <c r="E164" s="8">
        <v>0</v>
      </c>
      <c r="F164" s="8">
        <v>0</v>
      </c>
      <c r="G164" s="8">
        <f t="shared" si="27"/>
        <v>0</v>
      </c>
      <c r="H164" s="8">
        <f t="shared" si="28"/>
        <v>0</v>
      </c>
      <c r="I164" s="8">
        <f t="shared" si="29"/>
        <v>0</v>
      </c>
      <c r="J164" s="105" t="b">
        <f t="shared" si="25"/>
        <v>1</v>
      </c>
      <c r="K164" s="79" t="b">
        <f t="shared" si="26"/>
        <v>1</v>
      </c>
    </row>
    <row r="165" spans="1:11" s="79" customFormat="1" ht="94.5">
      <c r="A165" s="9"/>
      <c r="B165" s="284"/>
      <c r="C165" s="13" t="s">
        <v>951</v>
      </c>
      <c r="D165" s="8">
        <f t="shared" si="32"/>
        <v>0</v>
      </c>
      <c r="E165" s="8">
        <v>0</v>
      </c>
      <c r="F165" s="8">
        <v>0</v>
      </c>
      <c r="G165" s="8">
        <f t="shared" si="27"/>
        <v>0</v>
      </c>
      <c r="H165" s="8">
        <f t="shared" si="28"/>
        <v>0</v>
      </c>
      <c r="I165" s="8">
        <f t="shared" si="29"/>
        <v>0</v>
      </c>
      <c r="J165" s="105" t="b">
        <f t="shared" si="25"/>
        <v>1</v>
      </c>
      <c r="K165" s="79" t="b">
        <f t="shared" si="26"/>
        <v>1</v>
      </c>
    </row>
    <row r="166" spans="1:11" s="79" customFormat="1" ht="110.25">
      <c r="A166" s="9"/>
      <c r="B166" s="284"/>
      <c r="C166" s="13" t="s">
        <v>796</v>
      </c>
      <c r="D166" s="8">
        <f t="shared" si="32"/>
        <v>0</v>
      </c>
      <c r="E166" s="8">
        <v>0</v>
      </c>
      <c r="F166" s="8">
        <v>0</v>
      </c>
      <c r="G166" s="8">
        <f t="shared" si="27"/>
        <v>0</v>
      </c>
      <c r="H166" s="8">
        <f t="shared" si="28"/>
        <v>0</v>
      </c>
      <c r="I166" s="8">
        <f t="shared" si="29"/>
        <v>0</v>
      </c>
      <c r="J166" s="105" t="b">
        <f t="shared" si="25"/>
        <v>1</v>
      </c>
      <c r="K166" s="79" t="b">
        <f t="shared" si="26"/>
        <v>1</v>
      </c>
    </row>
    <row r="167" spans="1:11" s="79" customFormat="1" ht="78.75">
      <c r="A167" s="9"/>
      <c r="B167" s="284"/>
      <c r="C167" s="12" t="s">
        <v>370</v>
      </c>
      <c r="D167" s="8">
        <f t="shared" si="32"/>
        <v>0</v>
      </c>
      <c r="E167" s="8">
        <v>0</v>
      </c>
      <c r="F167" s="8">
        <v>0</v>
      </c>
      <c r="G167" s="8">
        <f t="shared" si="27"/>
        <v>0</v>
      </c>
      <c r="H167" s="8">
        <f t="shared" si="28"/>
        <v>0</v>
      </c>
      <c r="I167" s="8">
        <f t="shared" si="29"/>
        <v>0</v>
      </c>
      <c r="J167" s="105" t="b">
        <f t="shared" si="25"/>
        <v>1</v>
      </c>
      <c r="K167" s="79" t="b">
        <f t="shared" si="26"/>
        <v>1</v>
      </c>
    </row>
    <row r="168" spans="1:11" s="79" customFormat="1" ht="15.75">
      <c r="A168" s="9"/>
      <c r="B168" s="284"/>
      <c r="C168" s="12" t="s">
        <v>950</v>
      </c>
      <c r="D168" s="8">
        <f t="shared" si="32"/>
        <v>0</v>
      </c>
      <c r="E168" s="8">
        <v>0</v>
      </c>
      <c r="F168" s="8">
        <v>0</v>
      </c>
      <c r="G168" s="8">
        <f t="shared" si="27"/>
        <v>0</v>
      </c>
      <c r="H168" s="8">
        <f t="shared" si="28"/>
        <v>0</v>
      </c>
      <c r="I168" s="8">
        <f t="shared" si="29"/>
        <v>0</v>
      </c>
      <c r="J168" s="105" t="b">
        <f t="shared" si="25"/>
        <v>1</v>
      </c>
      <c r="K168" s="79" t="b">
        <f t="shared" si="26"/>
        <v>1</v>
      </c>
    </row>
    <row r="169" spans="1:11" s="79" customFormat="1" ht="15.75">
      <c r="A169" s="10"/>
      <c r="B169" s="281"/>
      <c r="C169" s="12" t="s">
        <v>842</v>
      </c>
      <c r="D169" s="8">
        <f>D171+D175+D177+D179+D181+D183+D185+D187+D189</f>
        <v>932670.6000000001</v>
      </c>
      <c r="E169" s="8">
        <f>E171+E175+E177+E179+E181+E183+E185+E187+E189</f>
        <v>17613</v>
      </c>
      <c r="F169" s="8">
        <f>F171+F175+F177+F179+F181+F183+F185+F187+F189</f>
        <v>915057.6000000001</v>
      </c>
      <c r="G169" s="8">
        <f t="shared" si="27"/>
        <v>932670.6000000001</v>
      </c>
      <c r="H169" s="8">
        <f t="shared" si="28"/>
        <v>17613</v>
      </c>
      <c r="I169" s="8">
        <f t="shared" si="29"/>
        <v>915057.6000000001</v>
      </c>
      <c r="J169" s="105" t="b">
        <f t="shared" si="25"/>
        <v>1</v>
      </c>
      <c r="K169" s="79" t="b">
        <f t="shared" si="26"/>
        <v>1</v>
      </c>
    </row>
    <row r="170" spans="1:17" s="79" customFormat="1" ht="63">
      <c r="A170" s="9" t="s">
        <v>749</v>
      </c>
      <c r="B170" s="9" t="s">
        <v>934</v>
      </c>
      <c r="C170" s="12" t="s">
        <v>949</v>
      </c>
      <c r="D170" s="8">
        <f>D171</f>
        <v>700</v>
      </c>
      <c r="E170" s="8">
        <f>E171</f>
        <v>0</v>
      </c>
      <c r="F170" s="8">
        <f>F171</f>
        <v>700</v>
      </c>
      <c r="G170" s="8">
        <f t="shared" si="27"/>
        <v>700</v>
      </c>
      <c r="H170" s="8">
        <f t="shared" si="28"/>
        <v>0</v>
      </c>
      <c r="I170" s="8">
        <f t="shared" si="29"/>
        <v>700</v>
      </c>
      <c r="J170" s="105" t="b">
        <f t="shared" si="25"/>
        <v>1</v>
      </c>
      <c r="K170" s="79" t="b">
        <f t="shared" si="26"/>
        <v>1</v>
      </c>
      <c r="L170" s="79" t="b">
        <f>D170='786прил2ПланГРБС Отчёт'!F350</f>
        <v>1</v>
      </c>
      <c r="M170" s="79" t="b">
        <f>E170='786прил2ПланГРБС Отчёт'!G350</f>
        <v>1</v>
      </c>
      <c r="N170" s="79" t="b">
        <f>F170='786прил2ПланГРБС Отчёт'!H350</f>
        <v>1</v>
      </c>
      <c r="O170" s="79" t="b">
        <f>G170='786прил2ПланГРБС Отчёт'!I350</f>
        <v>1</v>
      </c>
      <c r="P170" s="79" t="b">
        <f>H170='786прил2ПланГРБС Отчёт'!J350</f>
        <v>1</v>
      </c>
      <c r="Q170" s="79" t="b">
        <f>I170='786прил2ПланГРБС Отчёт'!K350</f>
        <v>1</v>
      </c>
    </row>
    <row r="171" spans="1:11" s="79" customFormat="1" ht="15.75">
      <c r="A171" s="10"/>
      <c r="B171" s="10"/>
      <c r="C171" s="12" t="s">
        <v>842</v>
      </c>
      <c r="D171" s="8">
        <f>'786прил2ПланГРБС Отчёт'!F350</f>
        <v>700</v>
      </c>
      <c r="E171" s="8">
        <f>'786прил2ПланГРБС Отчёт'!G350</f>
        <v>0</v>
      </c>
      <c r="F171" s="8">
        <f>'786прил2ПланГРБС Отчёт'!H350</f>
        <v>700</v>
      </c>
      <c r="G171" s="8">
        <f t="shared" si="27"/>
        <v>700</v>
      </c>
      <c r="H171" s="8">
        <f t="shared" si="28"/>
        <v>0</v>
      </c>
      <c r="I171" s="8">
        <f t="shared" si="29"/>
        <v>700</v>
      </c>
      <c r="J171" s="105" t="b">
        <f t="shared" si="25"/>
        <v>1</v>
      </c>
      <c r="K171" s="79" t="b">
        <f t="shared" si="26"/>
        <v>1</v>
      </c>
    </row>
    <row r="172" spans="1:17" s="79" customFormat="1" ht="47.25">
      <c r="A172" s="9" t="s">
        <v>598</v>
      </c>
      <c r="B172" s="9" t="s">
        <v>599</v>
      </c>
      <c r="C172" s="12" t="s">
        <v>949</v>
      </c>
      <c r="D172" s="8">
        <f>D173</f>
        <v>0</v>
      </c>
      <c r="E172" s="8">
        <f>E173</f>
        <v>0</v>
      </c>
      <c r="F172" s="8">
        <f>F173</f>
        <v>0</v>
      </c>
      <c r="G172" s="8">
        <f t="shared" si="27"/>
        <v>0</v>
      </c>
      <c r="H172" s="8">
        <f t="shared" si="28"/>
        <v>0</v>
      </c>
      <c r="I172" s="8">
        <f t="shared" si="29"/>
        <v>0</v>
      </c>
      <c r="J172" s="105" t="b">
        <f t="shared" si="25"/>
        <v>1</v>
      </c>
      <c r="K172" s="79" t="b">
        <f t="shared" si="26"/>
        <v>1</v>
      </c>
      <c r="L172" s="79" t="b">
        <f>D172='786прил2ПланГРБС Отчёт'!F354</f>
        <v>1</v>
      </c>
      <c r="M172" s="79" t="b">
        <f>E172='786прил2ПланГРБС Отчёт'!G354</f>
        <v>1</v>
      </c>
      <c r="N172" s="79" t="b">
        <f>F172='786прил2ПланГРБС Отчёт'!H354</f>
        <v>1</v>
      </c>
      <c r="O172" s="79" t="b">
        <f>G172='786прил2ПланГРБС Отчёт'!I354</f>
        <v>1</v>
      </c>
      <c r="P172" s="79" t="b">
        <f>H172='786прил2ПланГРБС Отчёт'!J354</f>
        <v>1</v>
      </c>
      <c r="Q172" s="79" t="b">
        <f>I172='786прил2ПланГРБС Отчёт'!K354</f>
        <v>1</v>
      </c>
    </row>
    <row r="173" spans="1:11" s="79" customFormat="1" ht="15.75">
      <c r="A173" s="9"/>
      <c r="B173" s="9"/>
      <c r="C173" s="12" t="s">
        <v>842</v>
      </c>
      <c r="D173" s="8">
        <f>'786прил2ПланГРБС Отчёт'!F354</f>
        <v>0</v>
      </c>
      <c r="E173" s="8">
        <f>'786прил2ПланГРБС Отчёт'!G354</f>
        <v>0</v>
      </c>
      <c r="F173" s="8">
        <f>'786прил2ПланГРБС Отчёт'!H354</f>
        <v>0</v>
      </c>
      <c r="G173" s="8">
        <f t="shared" si="27"/>
        <v>0</v>
      </c>
      <c r="H173" s="8">
        <f t="shared" si="28"/>
        <v>0</v>
      </c>
      <c r="I173" s="8">
        <f t="shared" si="29"/>
        <v>0</v>
      </c>
      <c r="J173" s="105" t="b">
        <f t="shared" si="25"/>
        <v>1</v>
      </c>
      <c r="K173" s="79" t="b">
        <f t="shared" si="26"/>
        <v>1</v>
      </c>
    </row>
    <row r="174" spans="1:17" s="79" customFormat="1" ht="31.5">
      <c r="A174" s="7" t="s">
        <v>371</v>
      </c>
      <c r="B174" s="280" t="s">
        <v>930</v>
      </c>
      <c r="C174" s="12" t="s">
        <v>949</v>
      </c>
      <c r="D174" s="8">
        <f t="shared" si="32"/>
        <v>17613</v>
      </c>
      <c r="E174" s="8">
        <f>E175</f>
        <v>17613</v>
      </c>
      <c r="F174" s="8">
        <f>F175</f>
        <v>0</v>
      </c>
      <c r="G174" s="8">
        <f t="shared" si="27"/>
        <v>17613</v>
      </c>
      <c r="H174" s="8">
        <f t="shared" si="28"/>
        <v>17613</v>
      </c>
      <c r="I174" s="8">
        <f t="shared" si="29"/>
        <v>0</v>
      </c>
      <c r="J174" s="105" t="b">
        <f t="shared" si="25"/>
        <v>1</v>
      </c>
      <c r="K174" s="79" t="b">
        <f t="shared" si="26"/>
        <v>1</v>
      </c>
      <c r="L174" s="79" t="b">
        <f>D174='786прил2ПланГРБС Отчёт'!F355</f>
        <v>1</v>
      </c>
      <c r="M174" s="79" t="b">
        <f>E174='786прил2ПланГРБС Отчёт'!G355</f>
        <v>1</v>
      </c>
      <c r="N174" s="79" t="b">
        <f>F174='786прил2ПланГРБС Отчёт'!H355</f>
        <v>1</v>
      </c>
      <c r="O174" s="79" t="b">
        <f>G174='786прил2ПланГРБС Отчёт'!I355</f>
        <v>1</v>
      </c>
      <c r="P174" s="79" t="b">
        <f>H174='786прил2ПланГРБС Отчёт'!J355</f>
        <v>1</v>
      </c>
      <c r="Q174" s="79" t="b">
        <f>I174='786прил2ПланГРБС Отчёт'!K355</f>
        <v>1</v>
      </c>
    </row>
    <row r="175" spans="1:11" s="79" customFormat="1" ht="38.25" customHeight="1">
      <c r="A175" s="10"/>
      <c r="B175" s="281"/>
      <c r="C175" s="12" t="s">
        <v>842</v>
      </c>
      <c r="D175" s="8">
        <f t="shared" si="32"/>
        <v>17613</v>
      </c>
      <c r="E175" s="8">
        <f>'786прил2ПланГРБС Отчёт'!G356</f>
        <v>17613</v>
      </c>
      <c r="F175" s="8">
        <f>'786прил2ПланГРБС Отчёт'!H356</f>
        <v>0</v>
      </c>
      <c r="G175" s="8">
        <f t="shared" si="27"/>
        <v>17613</v>
      </c>
      <c r="H175" s="8">
        <f t="shared" si="28"/>
        <v>17613</v>
      </c>
      <c r="I175" s="8">
        <f t="shared" si="29"/>
        <v>0</v>
      </c>
      <c r="J175" s="105" t="b">
        <f t="shared" si="25"/>
        <v>1</v>
      </c>
      <c r="K175" s="79" t="b">
        <f t="shared" si="26"/>
        <v>1</v>
      </c>
    </row>
    <row r="176" spans="1:17" s="79" customFormat="1" ht="15.75" customHeight="1">
      <c r="A176" s="7" t="s">
        <v>372</v>
      </c>
      <c r="B176" s="280" t="s">
        <v>944</v>
      </c>
      <c r="C176" s="12" t="s">
        <v>949</v>
      </c>
      <c r="D176" s="8">
        <f t="shared" si="32"/>
        <v>178466.6</v>
      </c>
      <c r="E176" s="8">
        <f>E177</f>
        <v>0</v>
      </c>
      <c r="F176" s="8">
        <f>F177</f>
        <v>178466.6</v>
      </c>
      <c r="G176" s="8">
        <f t="shared" si="27"/>
        <v>178466.6</v>
      </c>
      <c r="H176" s="8">
        <f t="shared" si="28"/>
        <v>0</v>
      </c>
      <c r="I176" s="8">
        <f t="shared" si="29"/>
        <v>178466.6</v>
      </c>
      <c r="J176" s="105" t="b">
        <f t="shared" si="25"/>
        <v>1</v>
      </c>
      <c r="K176" s="79" t="b">
        <f t="shared" si="26"/>
        <v>1</v>
      </c>
      <c r="L176" s="79" t="b">
        <f>D176='786прил2ПланГРБС Отчёт'!F358</f>
        <v>1</v>
      </c>
      <c r="M176" s="79" t="b">
        <f>E176='786прил2ПланГРБС Отчёт'!G358</f>
        <v>1</v>
      </c>
      <c r="N176" s="79" t="b">
        <f>F176='786прил2ПланГРБС Отчёт'!H358</f>
        <v>1</v>
      </c>
      <c r="O176" s="79" t="b">
        <f>G176='786прил2ПланГРБС Отчёт'!I358</f>
        <v>1</v>
      </c>
      <c r="P176" s="79" t="b">
        <f>H176='786прил2ПланГРБС Отчёт'!J358</f>
        <v>1</v>
      </c>
      <c r="Q176" s="79" t="b">
        <f>I176='786прил2ПланГРБС Отчёт'!K358</f>
        <v>1</v>
      </c>
    </row>
    <row r="177" spans="1:11" s="79" customFormat="1" ht="42.75" customHeight="1">
      <c r="A177" s="10"/>
      <c r="B177" s="281"/>
      <c r="C177" s="12" t="s">
        <v>842</v>
      </c>
      <c r="D177" s="8">
        <f t="shared" si="32"/>
        <v>178466.6</v>
      </c>
      <c r="E177" s="8">
        <f>'786прил2ПланГРБС Отчёт'!G359</f>
        <v>0</v>
      </c>
      <c r="F177" s="8">
        <f>'786прил2ПланГРБС Отчёт'!H359</f>
        <v>178466.6</v>
      </c>
      <c r="G177" s="8">
        <f t="shared" si="27"/>
        <v>178466.6</v>
      </c>
      <c r="H177" s="8">
        <f t="shared" si="28"/>
        <v>0</v>
      </c>
      <c r="I177" s="8">
        <f t="shared" si="29"/>
        <v>178466.6</v>
      </c>
      <c r="J177" s="105" t="b">
        <f t="shared" si="25"/>
        <v>1</v>
      </c>
      <c r="K177" s="79" t="b">
        <f t="shared" si="26"/>
        <v>1</v>
      </c>
    </row>
    <row r="178" spans="1:17" s="79" customFormat="1" ht="15.75" customHeight="1">
      <c r="A178" s="7" t="s">
        <v>585</v>
      </c>
      <c r="B178" s="280" t="s">
        <v>744</v>
      </c>
      <c r="C178" s="12" t="s">
        <v>960</v>
      </c>
      <c r="D178" s="8">
        <f t="shared" si="32"/>
        <v>9816.7</v>
      </c>
      <c r="E178" s="8">
        <f>E179</f>
        <v>0</v>
      </c>
      <c r="F178" s="8">
        <f>F179</f>
        <v>9816.7</v>
      </c>
      <c r="G178" s="8">
        <f t="shared" si="27"/>
        <v>9816.7</v>
      </c>
      <c r="H178" s="8">
        <f t="shared" si="28"/>
        <v>0</v>
      </c>
      <c r="I178" s="8">
        <f t="shared" si="29"/>
        <v>9816.7</v>
      </c>
      <c r="J178" s="105" t="b">
        <f t="shared" si="25"/>
        <v>1</v>
      </c>
      <c r="K178" s="79" t="b">
        <f t="shared" si="26"/>
        <v>1</v>
      </c>
      <c r="L178" s="105" t="b">
        <f>D178='786прил2ПланГРБС Отчёт'!F361</f>
        <v>1</v>
      </c>
      <c r="M178" s="105" t="b">
        <f>E178='786прил2ПланГРБС Отчёт'!G361</f>
        <v>1</v>
      </c>
      <c r="N178" s="105" t="b">
        <f>F178='786прил2ПланГРБС Отчёт'!H361</f>
        <v>1</v>
      </c>
      <c r="O178" s="105" t="b">
        <f>G178='786прил2ПланГРБС Отчёт'!I361</f>
        <v>1</v>
      </c>
      <c r="P178" s="105" t="b">
        <f>H178='786прил2ПланГРБС Отчёт'!J361</f>
        <v>1</v>
      </c>
      <c r="Q178" s="105" t="b">
        <f>I178='786прил2ПланГРБС Отчёт'!K361</f>
        <v>1</v>
      </c>
    </row>
    <row r="179" spans="1:11" s="79" customFormat="1" ht="45" customHeight="1">
      <c r="A179" s="10"/>
      <c r="B179" s="281"/>
      <c r="C179" s="12" t="s">
        <v>842</v>
      </c>
      <c r="D179" s="8">
        <f t="shared" si="32"/>
        <v>9816.7</v>
      </c>
      <c r="E179" s="8">
        <f>'786прил2ПланГРБС Отчёт'!G362</f>
        <v>0</v>
      </c>
      <c r="F179" s="8">
        <f>'786прил2ПланГРБС Отчёт'!H362</f>
        <v>9816.7</v>
      </c>
      <c r="G179" s="8">
        <f t="shared" si="27"/>
        <v>9816.7</v>
      </c>
      <c r="H179" s="8">
        <f t="shared" si="28"/>
        <v>0</v>
      </c>
      <c r="I179" s="8">
        <f t="shared" si="29"/>
        <v>9816.7</v>
      </c>
      <c r="J179" s="105" t="b">
        <f t="shared" si="25"/>
        <v>1</v>
      </c>
      <c r="K179" s="79" t="b">
        <f t="shared" si="26"/>
        <v>1</v>
      </c>
    </row>
    <row r="180" spans="1:17" s="79" customFormat="1" ht="15.75">
      <c r="A180" s="280" t="s">
        <v>267</v>
      </c>
      <c r="B180" s="280" t="s">
        <v>139</v>
      </c>
      <c r="C180" s="12" t="s">
        <v>949</v>
      </c>
      <c r="D180" s="8">
        <f t="shared" si="32"/>
        <v>500</v>
      </c>
      <c r="E180" s="8">
        <f>E181</f>
        <v>0</v>
      </c>
      <c r="F180" s="8">
        <f>F181</f>
        <v>500</v>
      </c>
      <c r="G180" s="8">
        <f t="shared" si="27"/>
        <v>500</v>
      </c>
      <c r="H180" s="8">
        <f t="shared" si="28"/>
        <v>0</v>
      </c>
      <c r="I180" s="8">
        <f t="shared" si="29"/>
        <v>500</v>
      </c>
      <c r="J180" s="105" t="b">
        <f t="shared" si="25"/>
        <v>1</v>
      </c>
      <c r="K180" s="79" t="b">
        <f t="shared" si="26"/>
        <v>1</v>
      </c>
      <c r="L180" s="79" t="b">
        <f>D180='786прил2ПланГРБС Отчёт'!F364</f>
        <v>1</v>
      </c>
      <c r="M180" s="79" t="b">
        <f>E180='786прил2ПланГРБС Отчёт'!G364</f>
        <v>1</v>
      </c>
      <c r="N180" s="79" t="b">
        <f>F180='786прил2ПланГРБС Отчёт'!H364</f>
        <v>1</v>
      </c>
      <c r="O180" s="79" t="b">
        <f>G180='786прил2ПланГРБС Отчёт'!I364</f>
        <v>1</v>
      </c>
      <c r="P180" s="79" t="b">
        <f>H180='786прил2ПланГРБС Отчёт'!J364</f>
        <v>1</v>
      </c>
      <c r="Q180" s="79" t="b">
        <f>I180='786прил2ПланГРБС Отчёт'!K364</f>
        <v>1</v>
      </c>
    </row>
    <row r="181" spans="1:11" s="79" customFormat="1" ht="21" customHeight="1">
      <c r="A181" s="281" t="s">
        <v>842</v>
      </c>
      <c r="B181" s="281"/>
      <c r="C181" s="12" t="s">
        <v>842</v>
      </c>
      <c r="D181" s="8">
        <f t="shared" si="32"/>
        <v>500</v>
      </c>
      <c r="E181" s="8">
        <f>'786прил2ПланГРБС Отчёт'!G365</f>
        <v>0</v>
      </c>
      <c r="F181" s="8">
        <f>'786прил2ПланГРБС Отчёт'!H365</f>
        <v>500</v>
      </c>
      <c r="G181" s="8">
        <f t="shared" si="27"/>
        <v>500</v>
      </c>
      <c r="H181" s="8">
        <f t="shared" si="28"/>
        <v>0</v>
      </c>
      <c r="I181" s="8">
        <f t="shared" si="29"/>
        <v>500</v>
      </c>
      <c r="J181" s="105" t="b">
        <f t="shared" si="25"/>
        <v>1</v>
      </c>
      <c r="K181" s="79" t="b">
        <f t="shared" si="26"/>
        <v>1</v>
      </c>
    </row>
    <row r="182" spans="1:17" s="79" customFormat="1" ht="94.5" customHeight="1">
      <c r="A182" s="9" t="s">
        <v>443</v>
      </c>
      <c r="B182" s="9" t="s">
        <v>444</v>
      </c>
      <c r="C182" s="12" t="s">
        <v>949</v>
      </c>
      <c r="D182" s="8">
        <f>E182+F182</f>
        <v>18900</v>
      </c>
      <c r="E182" s="8">
        <f>E183</f>
        <v>0</v>
      </c>
      <c r="F182" s="8">
        <f>F183</f>
        <v>18900</v>
      </c>
      <c r="G182" s="8">
        <f t="shared" si="27"/>
        <v>18900</v>
      </c>
      <c r="H182" s="8">
        <f t="shared" si="28"/>
        <v>0</v>
      </c>
      <c r="I182" s="8">
        <f t="shared" si="29"/>
        <v>18900</v>
      </c>
      <c r="J182" s="105" t="b">
        <f t="shared" si="25"/>
        <v>1</v>
      </c>
      <c r="K182" s="79" t="b">
        <f t="shared" si="26"/>
        <v>1</v>
      </c>
      <c r="L182" s="79" t="b">
        <f>D182='786прил2ПланГРБС Отчёт'!F368</f>
        <v>1</v>
      </c>
      <c r="M182" s="79" t="b">
        <f>E182='786прил2ПланГРБС Отчёт'!G368</f>
        <v>1</v>
      </c>
      <c r="N182" s="79" t="b">
        <f>F182='786прил2ПланГРБС Отчёт'!H368</f>
        <v>1</v>
      </c>
      <c r="O182" s="79" t="b">
        <f>G182='786прил2ПланГРБС Отчёт'!I368</f>
        <v>1</v>
      </c>
      <c r="P182" s="79" t="b">
        <f>H182='786прил2ПланГРБС Отчёт'!J368</f>
        <v>1</v>
      </c>
      <c r="Q182" s="79" t="b">
        <f>I182='786прил2ПланГРБС Отчёт'!K368</f>
        <v>1</v>
      </c>
    </row>
    <row r="183" spans="1:11" s="79" customFormat="1" ht="15.75">
      <c r="A183" s="10"/>
      <c r="B183" s="10"/>
      <c r="C183" s="12" t="s">
        <v>842</v>
      </c>
      <c r="D183" s="8">
        <f>E183+F183</f>
        <v>18900</v>
      </c>
      <c r="E183" s="8">
        <f>'786прил2ПланГРБС Отчёт'!G369</f>
        <v>0</v>
      </c>
      <c r="F183" s="8">
        <f>'786прил2ПланГРБС Отчёт'!H369</f>
        <v>18900</v>
      </c>
      <c r="G183" s="8">
        <f t="shared" si="27"/>
        <v>18900</v>
      </c>
      <c r="H183" s="8">
        <f t="shared" si="28"/>
        <v>0</v>
      </c>
      <c r="I183" s="8">
        <f t="shared" si="29"/>
        <v>18900</v>
      </c>
      <c r="J183" s="105" t="b">
        <f t="shared" si="25"/>
        <v>1</v>
      </c>
      <c r="K183" s="79" t="b">
        <f t="shared" si="26"/>
        <v>1</v>
      </c>
    </row>
    <row r="184" spans="1:17" s="79" customFormat="1" ht="78.75" customHeight="1">
      <c r="A184" s="9" t="s">
        <v>230</v>
      </c>
      <c r="B184" s="280" t="s">
        <v>233</v>
      </c>
      <c r="C184" s="12" t="s">
        <v>949</v>
      </c>
      <c r="D184" s="8">
        <f>D185</f>
        <v>620718.3</v>
      </c>
      <c r="E184" s="8">
        <f>E185</f>
        <v>0</v>
      </c>
      <c r="F184" s="8">
        <f>F185</f>
        <v>620718.3</v>
      </c>
      <c r="G184" s="8">
        <f t="shared" si="27"/>
        <v>620718.3</v>
      </c>
      <c r="H184" s="8">
        <f t="shared" si="28"/>
        <v>0</v>
      </c>
      <c r="I184" s="8">
        <f t="shared" si="29"/>
        <v>620718.3</v>
      </c>
      <c r="J184" s="105" t="b">
        <f t="shared" si="25"/>
        <v>1</v>
      </c>
      <c r="K184" s="79" t="b">
        <f t="shared" si="26"/>
        <v>1</v>
      </c>
      <c r="L184" s="79" t="b">
        <f>D184='786прил2ПланГРБС Отчёт'!F372</f>
        <v>1</v>
      </c>
      <c r="M184" s="79" t="b">
        <f>E184='786прил2ПланГРБС Отчёт'!G372</f>
        <v>1</v>
      </c>
      <c r="N184" s="79" t="b">
        <f>F184='786прил2ПланГРБС Отчёт'!H372</f>
        <v>1</v>
      </c>
      <c r="O184" s="79" t="b">
        <f>G184='786прил2ПланГРБС Отчёт'!I372</f>
        <v>1</v>
      </c>
      <c r="P184" s="79" t="b">
        <f>H184='786прил2ПланГРБС Отчёт'!J372</f>
        <v>1</v>
      </c>
      <c r="Q184" s="79" t="b">
        <f>I184='786прил2ПланГРБС Отчёт'!K372</f>
        <v>1</v>
      </c>
    </row>
    <row r="185" spans="1:11" s="79" customFormat="1" ht="15.75">
      <c r="A185" s="10"/>
      <c r="B185" s="281"/>
      <c r="C185" s="12" t="s">
        <v>842</v>
      </c>
      <c r="D185" s="8">
        <f>'786прил2ПланГРБС Отчёт'!F373</f>
        <v>620718.3</v>
      </c>
      <c r="E185" s="8">
        <f>'786прил2ПланГРБС Отчёт'!G373</f>
        <v>0</v>
      </c>
      <c r="F185" s="8">
        <f>'786прил2ПланГРБС Отчёт'!H373</f>
        <v>620718.3</v>
      </c>
      <c r="G185" s="8">
        <f t="shared" si="27"/>
        <v>620718.3</v>
      </c>
      <c r="H185" s="8">
        <f t="shared" si="28"/>
        <v>0</v>
      </c>
      <c r="I185" s="8">
        <f t="shared" si="29"/>
        <v>620718.3</v>
      </c>
      <c r="J185" s="105" t="b">
        <f t="shared" si="25"/>
        <v>1</v>
      </c>
      <c r="K185" s="79" t="b">
        <f t="shared" si="26"/>
        <v>1</v>
      </c>
    </row>
    <row r="186" spans="1:17" s="79" customFormat="1" ht="132.75" customHeight="1">
      <c r="A186" s="9" t="s">
        <v>231</v>
      </c>
      <c r="B186" s="9" t="s">
        <v>46</v>
      </c>
      <c r="C186" s="12" t="s">
        <v>949</v>
      </c>
      <c r="D186" s="8">
        <f>D187</f>
        <v>83956</v>
      </c>
      <c r="E186" s="8">
        <f>E187</f>
        <v>0</v>
      </c>
      <c r="F186" s="8">
        <f>F187</f>
        <v>83956</v>
      </c>
      <c r="G186" s="8">
        <f t="shared" si="27"/>
        <v>83956</v>
      </c>
      <c r="H186" s="8">
        <f>E186</f>
        <v>0</v>
      </c>
      <c r="I186" s="8">
        <f t="shared" si="29"/>
        <v>83956</v>
      </c>
      <c r="J186" s="105" t="b">
        <f t="shared" si="25"/>
        <v>1</v>
      </c>
      <c r="K186" s="79" t="b">
        <f t="shared" si="26"/>
        <v>1</v>
      </c>
      <c r="L186" s="79" t="b">
        <f>D186='786прил2ПланГРБС Отчёт'!F375</f>
        <v>1</v>
      </c>
      <c r="M186" s="79" t="b">
        <f>E186='786прил2ПланГРБС Отчёт'!G375</f>
        <v>1</v>
      </c>
      <c r="N186" s="79" t="b">
        <f>F186='786прил2ПланГРБС Отчёт'!H375</f>
        <v>1</v>
      </c>
      <c r="O186" s="79" t="b">
        <f>G186='786прил2ПланГРБС Отчёт'!I375</f>
        <v>1</v>
      </c>
      <c r="P186" s="79" t="b">
        <f>H186='786прил2ПланГРБС Отчёт'!J375</f>
        <v>1</v>
      </c>
      <c r="Q186" s="79" t="b">
        <f>I186='786прил2ПланГРБС Отчёт'!K375</f>
        <v>1</v>
      </c>
    </row>
    <row r="187" spans="1:11" s="79" customFormat="1" ht="15.75">
      <c r="A187" s="9"/>
      <c r="B187" s="9"/>
      <c r="C187" s="12" t="s">
        <v>842</v>
      </c>
      <c r="D187" s="8">
        <f>'786прил2ПланГРБС Отчёт'!F375</f>
        <v>83956</v>
      </c>
      <c r="E187" s="8">
        <f>'786прил2ПланГРБС Отчёт'!G375</f>
        <v>0</v>
      </c>
      <c r="F187" s="8">
        <f>'786прил2ПланГРБС Отчёт'!H375</f>
        <v>83956</v>
      </c>
      <c r="G187" s="8">
        <f t="shared" si="27"/>
        <v>83956</v>
      </c>
      <c r="H187" s="8">
        <f t="shared" si="28"/>
        <v>0</v>
      </c>
      <c r="I187" s="8">
        <f t="shared" si="29"/>
        <v>83956</v>
      </c>
      <c r="J187" s="105" t="b">
        <f t="shared" si="25"/>
        <v>1</v>
      </c>
      <c r="K187" s="79" t="b">
        <f t="shared" si="26"/>
        <v>1</v>
      </c>
    </row>
    <row r="188" spans="1:17" s="79" customFormat="1" ht="31.5" customHeight="1">
      <c r="A188" s="7" t="s">
        <v>920</v>
      </c>
      <c r="B188" s="280" t="s">
        <v>921</v>
      </c>
      <c r="C188" s="12" t="s">
        <v>949</v>
      </c>
      <c r="D188" s="226">
        <f>D189</f>
        <v>2000</v>
      </c>
      <c r="E188" s="226">
        <f>E189</f>
        <v>0</v>
      </c>
      <c r="F188" s="226">
        <f>F189</f>
        <v>2000</v>
      </c>
      <c r="G188" s="226">
        <f aca="true" t="shared" si="33" ref="G188:I189">D188</f>
        <v>2000</v>
      </c>
      <c r="H188" s="226">
        <f t="shared" si="33"/>
        <v>0</v>
      </c>
      <c r="I188" s="226">
        <f t="shared" si="33"/>
        <v>2000</v>
      </c>
      <c r="J188" s="105" t="b">
        <f t="shared" si="25"/>
        <v>1</v>
      </c>
      <c r="K188" s="79" t="b">
        <f t="shared" si="26"/>
        <v>1</v>
      </c>
      <c r="L188" s="79" t="b">
        <f>D188='786прил2ПланГРБС Отчёт'!F378</f>
        <v>1</v>
      </c>
      <c r="M188" s="79" t="b">
        <f>E188='786прил2ПланГРБС Отчёт'!G378</f>
        <v>1</v>
      </c>
      <c r="N188" s="79" t="b">
        <f>F188='786прил2ПланГРБС Отчёт'!H378</f>
        <v>1</v>
      </c>
      <c r="O188" s="79" t="b">
        <f>G188='786прил2ПланГРБС Отчёт'!I378</f>
        <v>1</v>
      </c>
      <c r="P188" s="79" t="b">
        <f>H188='786прил2ПланГРБС Отчёт'!J378</f>
        <v>1</v>
      </c>
      <c r="Q188" s="79" t="b">
        <f>I188='786прил2ПланГРБС Отчёт'!K378</f>
        <v>1</v>
      </c>
    </row>
    <row r="189" spans="1:11" s="79" customFormat="1" ht="15.75">
      <c r="A189" s="10"/>
      <c r="B189" s="281"/>
      <c r="C189" s="12" t="s">
        <v>842</v>
      </c>
      <c r="D189" s="226">
        <f>'786прил2ПланГРБС Отчёт'!F378</f>
        <v>2000</v>
      </c>
      <c r="E189" s="226">
        <f>'786прил2ПланГРБС Отчёт'!G378</f>
        <v>0</v>
      </c>
      <c r="F189" s="226">
        <f>'786прил2ПланГРБС Отчёт'!H378</f>
        <v>2000</v>
      </c>
      <c r="G189" s="226">
        <f t="shared" si="33"/>
        <v>2000</v>
      </c>
      <c r="H189" s="226">
        <f t="shared" si="33"/>
        <v>0</v>
      </c>
      <c r="I189" s="226">
        <f t="shared" si="33"/>
        <v>2000</v>
      </c>
      <c r="J189" s="105" t="b">
        <f t="shared" si="25"/>
        <v>1</v>
      </c>
      <c r="K189" s="79" t="b">
        <f>H189+I189=G189</f>
        <v>1</v>
      </c>
    </row>
    <row r="190" spans="1:17" s="79" customFormat="1" ht="37.5" customHeight="1">
      <c r="A190" s="7" t="s">
        <v>140</v>
      </c>
      <c r="B190" s="7" t="s">
        <v>683</v>
      </c>
      <c r="C190" s="26" t="s">
        <v>949</v>
      </c>
      <c r="D190" s="25">
        <f aca="true" t="shared" si="34" ref="D190:F191">D203+D222+D243+D268+D287+D302</f>
        <v>89380.70000000001</v>
      </c>
      <c r="E190" s="25">
        <f t="shared" si="34"/>
        <v>29386</v>
      </c>
      <c r="F190" s="25">
        <f t="shared" si="34"/>
        <v>59994.700000000004</v>
      </c>
      <c r="G190" s="25">
        <f t="shared" si="27"/>
        <v>89380.70000000001</v>
      </c>
      <c r="H190" s="25">
        <f t="shared" si="28"/>
        <v>29386</v>
      </c>
      <c r="I190" s="25">
        <f t="shared" si="29"/>
        <v>59994.700000000004</v>
      </c>
      <c r="J190" s="105" t="b">
        <f t="shared" si="25"/>
        <v>1</v>
      </c>
      <c r="K190" s="79" t="b">
        <f t="shared" si="26"/>
        <v>1</v>
      </c>
      <c r="L190" s="79" t="b">
        <f>D190='786прил2ПланГРБС Отчёт'!F382</f>
        <v>1</v>
      </c>
      <c r="M190" s="79" t="b">
        <f>E190='786прил2ПланГРБС Отчёт'!G382</f>
        <v>1</v>
      </c>
      <c r="N190" s="79" t="b">
        <f>F190='786прил2ПланГРБС Отчёт'!H382</f>
        <v>1</v>
      </c>
      <c r="O190" s="79" t="b">
        <f>G190='786прил2ПланГРБС Отчёт'!I382</f>
        <v>1</v>
      </c>
      <c r="P190" s="79" t="b">
        <f>H190='786прил2ПланГРБС Отчёт'!J382</f>
        <v>1</v>
      </c>
      <c r="Q190" s="79" t="b">
        <f>I190='786прил2ПланГРБС Отчёт'!K382</f>
        <v>1</v>
      </c>
    </row>
    <row r="191" spans="1:11" s="79" customFormat="1" ht="47.25">
      <c r="A191" s="9"/>
      <c r="B191" s="9"/>
      <c r="C191" s="12" t="s">
        <v>953</v>
      </c>
      <c r="D191" s="8">
        <f t="shared" si="34"/>
        <v>0</v>
      </c>
      <c r="E191" s="8">
        <f t="shared" si="34"/>
        <v>0</v>
      </c>
      <c r="F191" s="8">
        <f t="shared" si="34"/>
        <v>0</v>
      </c>
      <c r="G191" s="8">
        <f t="shared" si="27"/>
        <v>0</v>
      </c>
      <c r="H191" s="8">
        <f t="shared" si="28"/>
        <v>0</v>
      </c>
      <c r="I191" s="8">
        <f t="shared" si="29"/>
        <v>0</v>
      </c>
      <c r="J191" s="105" t="b">
        <f t="shared" si="25"/>
        <v>1</v>
      </c>
      <c r="K191" s="79" t="b">
        <f t="shared" si="26"/>
        <v>1</v>
      </c>
    </row>
    <row r="192" spans="1:11" s="79" customFormat="1" ht="15.75">
      <c r="A192" s="9"/>
      <c r="B192" s="9"/>
      <c r="C192" s="12" t="s">
        <v>352</v>
      </c>
      <c r="D192" s="8"/>
      <c r="E192" s="8"/>
      <c r="F192" s="8"/>
      <c r="G192" s="8">
        <f t="shared" si="27"/>
        <v>0</v>
      </c>
      <c r="H192" s="8">
        <f t="shared" si="28"/>
        <v>0</v>
      </c>
      <c r="I192" s="8">
        <f t="shared" si="29"/>
        <v>0</v>
      </c>
      <c r="J192" s="105" t="b">
        <f t="shared" si="25"/>
        <v>1</v>
      </c>
      <c r="K192" s="79" t="b">
        <f t="shared" si="26"/>
        <v>1</v>
      </c>
    </row>
    <row r="193" spans="1:11" s="79" customFormat="1" ht="94.5">
      <c r="A193" s="9"/>
      <c r="B193" s="9"/>
      <c r="C193" s="12" t="s">
        <v>952</v>
      </c>
      <c r="D193" s="8">
        <f aca="true" t="shared" si="35" ref="D193:F202">D206+D225+D246+D271+D290+D305</f>
        <v>0</v>
      </c>
      <c r="E193" s="8">
        <f t="shared" si="35"/>
        <v>0</v>
      </c>
      <c r="F193" s="8">
        <f t="shared" si="35"/>
        <v>0</v>
      </c>
      <c r="G193" s="8">
        <f t="shared" si="27"/>
        <v>0</v>
      </c>
      <c r="H193" s="8">
        <f t="shared" si="28"/>
        <v>0</v>
      </c>
      <c r="I193" s="8">
        <f t="shared" si="29"/>
        <v>0</v>
      </c>
      <c r="J193" s="105" t="b">
        <f t="shared" si="25"/>
        <v>1</v>
      </c>
      <c r="K193" s="79" t="b">
        <f t="shared" si="26"/>
        <v>1</v>
      </c>
    </row>
    <row r="194" spans="1:11" s="79" customFormat="1" ht="78.75">
      <c r="A194" s="9"/>
      <c r="B194" s="9"/>
      <c r="C194" s="13" t="s">
        <v>353</v>
      </c>
      <c r="D194" s="8">
        <f t="shared" si="35"/>
        <v>0</v>
      </c>
      <c r="E194" s="8">
        <f t="shared" si="35"/>
        <v>0</v>
      </c>
      <c r="F194" s="8">
        <f t="shared" si="35"/>
        <v>0</v>
      </c>
      <c r="G194" s="8">
        <f t="shared" si="27"/>
        <v>0</v>
      </c>
      <c r="H194" s="8">
        <f t="shared" si="28"/>
        <v>0</v>
      </c>
      <c r="I194" s="8">
        <f t="shared" si="29"/>
        <v>0</v>
      </c>
      <c r="J194" s="105" t="b">
        <f t="shared" si="25"/>
        <v>1</v>
      </c>
      <c r="K194" s="79" t="b">
        <f t="shared" si="26"/>
        <v>1</v>
      </c>
    </row>
    <row r="195" spans="1:11" s="79" customFormat="1" ht="110.25">
      <c r="A195" s="9"/>
      <c r="B195" s="9"/>
      <c r="C195" s="13" t="s">
        <v>354</v>
      </c>
      <c r="D195" s="8">
        <f t="shared" si="35"/>
        <v>0</v>
      </c>
      <c r="E195" s="8">
        <f t="shared" si="35"/>
        <v>0</v>
      </c>
      <c r="F195" s="8">
        <f t="shared" si="35"/>
        <v>0</v>
      </c>
      <c r="G195" s="8">
        <f t="shared" si="27"/>
        <v>0</v>
      </c>
      <c r="H195" s="8">
        <f t="shared" si="28"/>
        <v>0</v>
      </c>
      <c r="I195" s="8">
        <f t="shared" si="29"/>
        <v>0</v>
      </c>
      <c r="J195" s="105" t="b">
        <f t="shared" si="25"/>
        <v>1</v>
      </c>
      <c r="K195" s="79" t="b">
        <f t="shared" si="26"/>
        <v>1</v>
      </c>
    </row>
    <row r="196" spans="1:11" s="79" customFormat="1" ht="78.75">
      <c r="A196" s="9"/>
      <c r="B196" s="9"/>
      <c r="C196" s="13" t="s">
        <v>794</v>
      </c>
      <c r="D196" s="8">
        <f t="shared" si="35"/>
        <v>0</v>
      </c>
      <c r="E196" s="8">
        <f t="shared" si="35"/>
        <v>0</v>
      </c>
      <c r="F196" s="8">
        <f t="shared" si="35"/>
        <v>0</v>
      </c>
      <c r="G196" s="8">
        <f t="shared" si="27"/>
        <v>0</v>
      </c>
      <c r="H196" s="8">
        <f t="shared" si="28"/>
        <v>0</v>
      </c>
      <c r="I196" s="8">
        <f t="shared" si="29"/>
        <v>0</v>
      </c>
      <c r="J196" s="105" t="b">
        <f t="shared" si="25"/>
        <v>1</v>
      </c>
      <c r="K196" s="79" t="b">
        <f t="shared" si="26"/>
        <v>1</v>
      </c>
    </row>
    <row r="197" spans="1:11" s="79" customFormat="1" ht="110.25">
      <c r="A197" s="9"/>
      <c r="B197" s="9"/>
      <c r="C197" s="13" t="s">
        <v>795</v>
      </c>
      <c r="D197" s="8">
        <f t="shared" si="35"/>
        <v>0</v>
      </c>
      <c r="E197" s="8">
        <f t="shared" si="35"/>
        <v>0</v>
      </c>
      <c r="F197" s="8">
        <f t="shared" si="35"/>
        <v>0</v>
      </c>
      <c r="G197" s="8">
        <f t="shared" si="27"/>
        <v>0</v>
      </c>
      <c r="H197" s="8">
        <f t="shared" si="28"/>
        <v>0</v>
      </c>
      <c r="I197" s="8">
        <f t="shared" si="29"/>
        <v>0</v>
      </c>
      <c r="J197" s="105" t="b">
        <f t="shared" si="25"/>
        <v>1</v>
      </c>
      <c r="K197" s="79" t="b">
        <f t="shared" si="26"/>
        <v>1</v>
      </c>
    </row>
    <row r="198" spans="1:11" s="79" customFormat="1" ht="94.5">
      <c r="A198" s="9"/>
      <c r="B198" s="9"/>
      <c r="C198" s="13" t="s">
        <v>951</v>
      </c>
      <c r="D198" s="8">
        <f t="shared" si="35"/>
        <v>0</v>
      </c>
      <c r="E198" s="8">
        <f t="shared" si="35"/>
        <v>0</v>
      </c>
      <c r="F198" s="8">
        <f t="shared" si="35"/>
        <v>0</v>
      </c>
      <c r="G198" s="8">
        <f t="shared" si="27"/>
        <v>0</v>
      </c>
      <c r="H198" s="8">
        <f t="shared" si="28"/>
        <v>0</v>
      </c>
      <c r="I198" s="8">
        <f t="shared" si="29"/>
        <v>0</v>
      </c>
      <c r="J198" s="105" t="b">
        <f t="shared" si="25"/>
        <v>1</v>
      </c>
      <c r="K198" s="79" t="b">
        <f t="shared" si="26"/>
        <v>1</v>
      </c>
    </row>
    <row r="199" spans="1:11" s="79" customFormat="1" ht="110.25">
      <c r="A199" s="9"/>
      <c r="B199" s="9"/>
      <c r="C199" s="13" t="s">
        <v>796</v>
      </c>
      <c r="D199" s="8">
        <f t="shared" si="35"/>
        <v>0</v>
      </c>
      <c r="E199" s="8">
        <f t="shared" si="35"/>
        <v>0</v>
      </c>
      <c r="F199" s="8">
        <f t="shared" si="35"/>
        <v>0</v>
      </c>
      <c r="G199" s="8">
        <f t="shared" si="27"/>
        <v>0</v>
      </c>
      <c r="H199" s="8">
        <f t="shared" si="28"/>
        <v>0</v>
      </c>
      <c r="I199" s="8">
        <f t="shared" si="29"/>
        <v>0</v>
      </c>
      <c r="J199" s="105" t="b">
        <f t="shared" si="25"/>
        <v>1</v>
      </c>
      <c r="K199" s="79" t="b">
        <f t="shared" si="26"/>
        <v>1</v>
      </c>
    </row>
    <row r="200" spans="1:11" s="79" customFormat="1" ht="78.75">
      <c r="A200" s="9"/>
      <c r="B200" s="9"/>
      <c r="C200" s="12" t="s">
        <v>370</v>
      </c>
      <c r="D200" s="8">
        <f t="shared" si="35"/>
        <v>0</v>
      </c>
      <c r="E200" s="8">
        <f t="shared" si="35"/>
        <v>0</v>
      </c>
      <c r="F200" s="8">
        <f t="shared" si="35"/>
        <v>0</v>
      </c>
      <c r="G200" s="8">
        <f t="shared" si="27"/>
        <v>0</v>
      </c>
      <c r="H200" s="8">
        <f t="shared" si="28"/>
        <v>0</v>
      </c>
      <c r="I200" s="8">
        <f t="shared" si="29"/>
        <v>0</v>
      </c>
      <c r="J200" s="105" t="b">
        <f t="shared" si="25"/>
        <v>1</v>
      </c>
      <c r="K200" s="79" t="b">
        <f t="shared" si="26"/>
        <v>1</v>
      </c>
    </row>
    <row r="201" spans="1:11" s="79" customFormat="1" ht="15.75">
      <c r="A201" s="9"/>
      <c r="B201" s="9"/>
      <c r="C201" s="12" t="s">
        <v>950</v>
      </c>
      <c r="D201" s="8">
        <f t="shared" si="35"/>
        <v>0</v>
      </c>
      <c r="E201" s="8">
        <f t="shared" si="35"/>
        <v>0</v>
      </c>
      <c r="F201" s="8">
        <f t="shared" si="35"/>
        <v>0</v>
      </c>
      <c r="G201" s="8">
        <f t="shared" si="27"/>
        <v>0</v>
      </c>
      <c r="H201" s="8">
        <f t="shared" si="28"/>
        <v>0</v>
      </c>
      <c r="I201" s="8">
        <f t="shared" si="29"/>
        <v>0</v>
      </c>
      <c r="J201" s="105" t="b">
        <f t="shared" si="25"/>
        <v>1</v>
      </c>
      <c r="K201" s="79" t="b">
        <f t="shared" si="26"/>
        <v>1</v>
      </c>
    </row>
    <row r="202" spans="1:11" s="79" customFormat="1" ht="15.75">
      <c r="A202" s="9"/>
      <c r="B202" s="9"/>
      <c r="C202" s="12" t="s">
        <v>842</v>
      </c>
      <c r="D202" s="8">
        <f t="shared" si="35"/>
        <v>89380.70000000001</v>
      </c>
      <c r="E202" s="8">
        <f t="shared" si="35"/>
        <v>29386</v>
      </c>
      <c r="F202" s="8">
        <f t="shared" si="35"/>
        <v>59994.700000000004</v>
      </c>
      <c r="G202" s="8">
        <f t="shared" si="27"/>
        <v>89380.70000000001</v>
      </c>
      <c r="H202" s="8">
        <f t="shared" si="28"/>
        <v>29386</v>
      </c>
      <c r="I202" s="8">
        <f t="shared" si="29"/>
        <v>59994.700000000004</v>
      </c>
      <c r="J202" s="105" t="b">
        <f t="shared" si="25"/>
        <v>1</v>
      </c>
      <c r="K202" s="79" t="b">
        <f t="shared" si="26"/>
        <v>1</v>
      </c>
    </row>
    <row r="203" spans="1:17" s="79" customFormat="1" ht="48.75" customHeight="1">
      <c r="A203" s="7" t="s">
        <v>269</v>
      </c>
      <c r="B203" s="7" t="s">
        <v>218</v>
      </c>
      <c r="C203" s="26" t="s">
        <v>949</v>
      </c>
      <c r="D203" s="25">
        <f>D204+D214+D215</f>
        <v>10100</v>
      </c>
      <c r="E203" s="25">
        <f>E204+E214+E215</f>
        <v>0</v>
      </c>
      <c r="F203" s="25">
        <f>F204+F214+F215</f>
        <v>10100</v>
      </c>
      <c r="G203" s="25">
        <f t="shared" si="27"/>
        <v>10100</v>
      </c>
      <c r="H203" s="25">
        <f t="shared" si="28"/>
        <v>0</v>
      </c>
      <c r="I203" s="25">
        <f t="shared" si="29"/>
        <v>10100</v>
      </c>
      <c r="J203" s="105" t="b">
        <f aca="true" t="shared" si="36" ref="J203:J266">E203+F203=D203</f>
        <v>1</v>
      </c>
      <c r="K203" s="79" t="b">
        <f aca="true" t="shared" si="37" ref="K203:K266">H203+I203=G203</f>
        <v>1</v>
      </c>
      <c r="L203" s="79" t="b">
        <f>D203='786прил2ПланГРБС Отчёт'!F398</f>
        <v>1</v>
      </c>
      <c r="M203" s="79" t="b">
        <f>E203='786прил2ПланГРБС Отчёт'!G398</f>
        <v>1</v>
      </c>
      <c r="N203" s="79" t="b">
        <f>F203='786прил2ПланГРБС Отчёт'!H398</f>
        <v>1</v>
      </c>
      <c r="O203" s="79" t="b">
        <f>G203='786прил2ПланГРБС Отчёт'!I398</f>
        <v>1</v>
      </c>
      <c r="P203" s="79" t="b">
        <f>H203='786прил2ПланГРБС Отчёт'!J398</f>
        <v>1</v>
      </c>
      <c r="Q203" s="79" t="b">
        <f>I203='786прил2ПланГРБС Отчёт'!K398</f>
        <v>1</v>
      </c>
    </row>
    <row r="204" spans="1:11" s="79" customFormat="1" ht="47.25">
      <c r="A204" s="9"/>
      <c r="B204" s="92"/>
      <c r="C204" s="12" t="s">
        <v>953</v>
      </c>
      <c r="D204" s="8">
        <f>D206+D213</f>
        <v>0</v>
      </c>
      <c r="E204" s="8">
        <f>E206+E213</f>
        <v>0</v>
      </c>
      <c r="F204" s="8">
        <f>F206+F213</f>
        <v>0</v>
      </c>
      <c r="G204" s="8">
        <f t="shared" si="27"/>
        <v>0</v>
      </c>
      <c r="H204" s="8">
        <f t="shared" si="28"/>
        <v>0</v>
      </c>
      <c r="I204" s="8">
        <f t="shared" si="29"/>
        <v>0</v>
      </c>
      <c r="J204" s="105" t="b">
        <f t="shared" si="36"/>
        <v>1</v>
      </c>
      <c r="K204" s="79" t="b">
        <f t="shared" si="37"/>
        <v>1</v>
      </c>
    </row>
    <row r="205" spans="1:11" s="79" customFormat="1" ht="15.75">
      <c r="A205" s="9"/>
      <c r="B205" s="92"/>
      <c r="C205" s="12" t="s">
        <v>352</v>
      </c>
      <c r="D205" s="8"/>
      <c r="E205" s="8"/>
      <c r="F205" s="8"/>
      <c r="G205" s="8">
        <f t="shared" si="27"/>
        <v>0</v>
      </c>
      <c r="H205" s="8">
        <f t="shared" si="28"/>
        <v>0</v>
      </c>
      <c r="I205" s="8">
        <f t="shared" si="29"/>
        <v>0</v>
      </c>
      <c r="J205" s="105" t="b">
        <f t="shared" si="36"/>
        <v>1</v>
      </c>
      <c r="K205" s="79" t="b">
        <f t="shared" si="37"/>
        <v>1</v>
      </c>
    </row>
    <row r="206" spans="1:11" s="79" customFormat="1" ht="94.5">
      <c r="A206" s="9"/>
      <c r="B206" s="92"/>
      <c r="C206" s="12" t="s">
        <v>952</v>
      </c>
      <c r="D206" s="8">
        <f>SUM(D207:D212)</f>
        <v>0</v>
      </c>
      <c r="E206" s="8">
        <f>SUM(E207:E212)</f>
        <v>0</v>
      </c>
      <c r="F206" s="8">
        <f>SUM(F207:F212)</f>
        <v>0</v>
      </c>
      <c r="G206" s="8">
        <f t="shared" si="27"/>
        <v>0</v>
      </c>
      <c r="H206" s="8">
        <f t="shared" si="28"/>
        <v>0</v>
      </c>
      <c r="I206" s="8">
        <f t="shared" si="29"/>
        <v>0</v>
      </c>
      <c r="J206" s="105" t="b">
        <f t="shared" si="36"/>
        <v>1</v>
      </c>
      <c r="K206" s="79" t="b">
        <f t="shared" si="37"/>
        <v>1</v>
      </c>
    </row>
    <row r="207" spans="1:11" s="79" customFormat="1" ht="78.75">
      <c r="A207" s="9"/>
      <c r="B207" s="92"/>
      <c r="C207" s="13" t="s">
        <v>353</v>
      </c>
      <c r="D207" s="8">
        <f aca="true" t="shared" si="38" ref="D207:D242">E207+F207</f>
        <v>0</v>
      </c>
      <c r="E207" s="8">
        <v>0</v>
      </c>
      <c r="F207" s="8">
        <v>0</v>
      </c>
      <c r="G207" s="8">
        <f aca="true" t="shared" si="39" ref="G207:G268">D207</f>
        <v>0</v>
      </c>
      <c r="H207" s="8">
        <f aca="true" t="shared" si="40" ref="H207:H268">E207</f>
        <v>0</v>
      </c>
      <c r="I207" s="8">
        <f aca="true" t="shared" si="41" ref="I207:I268">F207</f>
        <v>0</v>
      </c>
      <c r="J207" s="105" t="b">
        <f t="shared" si="36"/>
        <v>1</v>
      </c>
      <c r="K207" s="79" t="b">
        <f t="shared" si="37"/>
        <v>1</v>
      </c>
    </row>
    <row r="208" spans="1:11" s="79" customFormat="1" ht="110.25">
      <c r="A208" s="9"/>
      <c r="B208" s="92"/>
      <c r="C208" s="13" t="s">
        <v>354</v>
      </c>
      <c r="D208" s="8">
        <f t="shared" si="38"/>
        <v>0</v>
      </c>
      <c r="E208" s="8">
        <v>0</v>
      </c>
      <c r="F208" s="8">
        <v>0</v>
      </c>
      <c r="G208" s="8">
        <f t="shared" si="39"/>
        <v>0</v>
      </c>
      <c r="H208" s="8">
        <f t="shared" si="40"/>
        <v>0</v>
      </c>
      <c r="I208" s="8">
        <f t="shared" si="41"/>
        <v>0</v>
      </c>
      <c r="J208" s="105" t="b">
        <f t="shared" si="36"/>
        <v>1</v>
      </c>
      <c r="K208" s="79" t="b">
        <f t="shared" si="37"/>
        <v>1</v>
      </c>
    </row>
    <row r="209" spans="1:11" s="79" customFormat="1" ht="78.75">
      <c r="A209" s="9"/>
      <c r="B209" s="92"/>
      <c r="C209" s="13" t="s">
        <v>794</v>
      </c>
      <c r="D209" s="8">
        <f t="shared" si="38"/>
        <v>0</v>
      </c>
      <c r="E209" s="8">
        <v>0</v>
      </c>
      <c r="F209" s="8">
        <v>0</v>
      </c>
      <c r="G209" s="8">
        <f t="shared" si="39"/>
        <v>0</v>
      </c>
      <c r="H209" s="8">
        <f t="shared" si="40"/>
        <v>0</v>
      </c>
      <c r="I209" s="8">
        <f t="shared" si="41"/>
        <v>0</v>
      </c>
      <c r="J209" s="105" t="b">
        <f t="shared" si="36"/>
        <v>1</v>
      </c>
      <c r="K209" s="79" t="b">
        <f t="shared" si="37"/>
        <v>1</v>
      </c>
    </row>
    <row r="210" spans="1:11" s="79" customFormat="1" ht="110.25">
      <c r="A210" s="9"/>
      <c r="B210" s="92"/>
      <c r="C210" s="13" t="s">
        <v>795</v>
      </c>
      <c r="D210" s="8">
        <f t="shared" si="38"/>
        <v>0</v>
      </c>
      <c r="E210" s="8">
        <v>0</v>
      </c>
      <c r="F210" s="8">
        <v>0</v>
      </c>
      <c r="G210" s="8">
        <f t="shared" si="39"/>
        <v>0</v>
      </c>
      <c r="H210" s="8">
        <f t="shared" si="40"/>
        <v>0</v>
      </c>
      <c r="I210" s="8">
        <f t="shared" si="41"/>
        <v>0</v>
      </c>
      <c r="J210" s="105" t="b">
        <f t="shared" si="36"/>
        <v>1</v>
      </c>
      <c r="K210" s="79" t="b">
        <f t="shared" si="37"/>
        <v>1</v>
      </c>
    </row>
    <row r="211" spans="1:11" s="79" customFormat="1" ht="94.5">
      <c r="A211" s="9"/>
      <c r="B211" s="92"/>
      <c r="C211" s="13" t="s">
        <v>951</v>
      </c>
      <c r="D211" s="8">
        <f t="shared" si="38"/>
        <v>0</v>
      </c>
      <c r="E211" s="8">
        <v>0</v>
      </c>
      <c r="F211" s="8">
        <v>0</v>
      </c>
      <c r="G211" s="8">
        <f t="shared" si="39"/>
        <v>0</v>
      </c>
      <c r="H211" s="8">
        <f t="shared" si="40"/>
        <v>0</v>
      </c>
      <c r="I211" s="8">
        <f t="shared" si="41"/>
        <v>0</v>
      </c>
      <c r="J211" s="105" t="b">
        <f t="shared" si="36"/>
        <v>1</v>
      </c>
      <c r="K211" s="79" t="b">
        <f t="shared" si="37"/>
        <v>1</v>
      </c>
    </row>
    <row r="212" spans="1:11" s="79" customFormat="1" ht="110.25">
      <c r="A212" s="9"/>
      <c r="B212" s="92"/>
      <c r="C212" s="13" t="s">
        <v>796</v>
      </c>
      <c r="D212" s="8">
        <f t="shared" si="38"/>
        <v>0</v>
      </c>
      <c r="E212" s="8">
        <v>0</v>
      </c>
      <c r="F212" s="8">
        <v>0</v>
      </c>
      <c r="G212" s="8">
        <f t="shared" si="39"/>
        <v>0</v>
      </c>
      <c r="H212" s="8">
        <f t="shared" si="40"/>
        <v>0</v>
      </c>
      <c r="I212" s="8">
        <f t="shared" si="41"/>
        <v>0</v>
      </c>
      <c r="J212" s="105" t="b">
        <f t="shared" si="36"/>
        <v>1</v>
      </c>
      <c r="K212" s="79" t="b">
        <f t="shared" si="37"/>
        <v>1</v>
      </c>
    </row>
    <row r="213" spans="1:11" s="79" customFormat="1" ht="78.75">
      <c r="A213" s="9"/>
      <c r="B213" s="92"/>
      <c r="C213" s="12" t="s">
        <v>370</v>
      </c>
      <c r="D213" s="8">
        <f t="shared" si="38"/>
        <v>0</v>
      </c>
      <c r="E213" s="8">
        <v>0</v>
      </c>
      <c r="F213" s="8">
        <v>0</v>
      </c>
      <c r="G213" s="8">
        <f t="shared" si="39"/>
        <v>0</v>
      </c>
      <c r="H213" s="8">
        <f t="shared" si="40"/>
        <v>0</v>
      </c>
      <c r="I213" s="8">
        <f t="shared" si="41"/>
        <v>0</v>
      </c>
      <c r="J213" s="105" t="b">
        <f t="shared" si="36"/>
        <v>1</v>
      </c>
      <c r="K213" s="79" t="b">
        <f t="shared" si="37"/>
        <v>1</v>
      </c>
    </row>
    <row r="214" spans="1:11" s="79" customFormat="1" ht="15.75">
      <c r="A214" s="9"/>
      <c r="B214" s="92"/>
      <c r="C214" s="12" t="s">
        <v>950</v>
      </c>
      <c r="D214" s="8">
        <f t="shared" si="38"/>
        <v>0</v>
      </c>
      <c r="E214" s="8">
        <v>0</v>
      </c>
      <c r="F214" s="8">
        <v>0</v>
      </c>
      <c r="G214" s="8">
        <f t="shared" si="39"/>
        <v>0</v>
      </c>
      <c r="H214" s="8">
        <f t="shared" si="40"/>
        <v>0</v>
      </c>
      <c r="I214" s="8">
        <f t="shared" si="41"/>
        <v>0</v>
      </c>
      <c r="J214" s="105" t="b">
        <f t="shared" si="36"/>
        <v>1</v>
      </c>
      <c r="K214" s="79" t="b">
        <f t="shared" si="37"/>
        <v>1</v>
      </c>
    </row>
    <row r="215" spans="1:11" s="79" customFormat="1" ht="15.75">
      <c r="A215" s="10"/>
      <c r="B215" s="93"/>
      <c r="C215" s="12" t="s">
        <v>842</v>
      </c>
      <c r="D215" s="25">
        <f>D217+D219+D221</f>
        <v>10100</v>
      </c>
      <c r="E215" s="25">
        <f>E217+E219+E221</f>
        <v>0</v>
      </c>
      <c r="F215" s="25">
        <f>F217+F219+F221</f>
        <v>10100</v>
      </c>
      <c r="G215" s="25">
        <f t="shared" si="39"/>
        <v>10100</v>
      </c>
      <c r="H215" s="25">
        <f t="shared" si="40"/>
        <v>0</v>
      </c>
      <c r="I215" s="25">
        <f t="shared" si="41"/>
        <v>10100</v>
      </c>
      <c r="J215" s="105" t="b">
        <f t="shared" si="36"/>
        <v>1</v>
      </c>
      <c r="K215" s="79" t="b">
        <f t="shared" si="37"/>
        <v>1</v>
      </c>
    </row>
    <row r="216" spans="1:11" s="79" customFormat="1" ht="65.25" customHeight="1">
      <c r="A216" s="9" t="s">
        <v>827</v>
      </c>
      <c r="B216" s="9" t="s">
        <v>829</v>
      </c>
      <c r="C216" s="12" t="s">
        <v>949</v>
      </c>
      <c r="D216" s="8">
        <f>D217</f>
        <v>600</v>
      </c>
      <c r="E216" s="8">
        <f>E217</f>
        <v>0</v>
      </c>
      <c r="F216" s="8">
        <f>F217</f>
        <v>600</v>
      </c>
      <c r="G216" s="8">
        <f t="shared" si="39"/>
        <v>600</v>
      </c>
      <c r="H216" s="8">
        <f t="shared" si="40"/>
        <v>0</v>
      </c>
      <c r="I216" s="8">
        <f t="shared" si="41"/>
        <v>600</v>
      </c>
      <c r="J216" s="105" t="b">
        <f t="shared" si="36"/>
        <v>1</v>
      </c>
      <c r="K216" s="79" t="b">
        <f t="shared" si="37"/>
        <v>1</v>
      </c>
    </row>
    <row r="217" spans="1:11" s="79" customFormat="1" ht="15.75">
      <c r="A217" s="10"/>
      <c r="B217" s="9"/>
      <c r="C217" s="12" t="s">
        <v>842</v>
      </c>
      <c r="D217" s="8">
        <f>'786прил2ПланГРБС Отчёт'!F406</f>
        <v>600</v>
      </c>
      <c r="E217" s="8">
        <f>'786прил2ПланГРБС Отчёт'!G406</f>
        <v>0</v>
      </c>
      <c r="F217" s="8">
        <f>'786прил2ПланГРБС Отчёт'!H406</f>
        <v>600</v>
      </c>
      <c r="G217" s="8">
        <f t="shared" si="39"/>
        <v>600</v>
      </c>
      <c r="H217" s="8">
        <f t="shared" si="40"/>
        <v>0</v>
      </c>
      <c r="I217" s="8">
        <f t="shared" si="41"/>
        <v>600</v>
      </c>
      <c r="J217" s="105" t="b">
        <f t="shared" si="36"/>
        <v>1</v>
      </c>
      <c r="K217" s="79" t="b">
        <f t="shared" si="37"/>
        <v>1</v>
      </c>
    </row>
    <row r="218" spans="1:11" s="79" customFormat="1" ht="47.25">
      <c r="A218" s="9" t="s">
        <v>382</v>
      </c>
      <c r="B218" s="9" t="s">
        <v>383</v>
      </c>
      <c r="C218" s="12" t="s">
        <v>949</v>
      </c>
      <c r="D218" s="8">
        <f>D219</f>
        <v>5000</v>
      </c>
      <c r="E218" s="8">
        <f>E219</f>
        <v>0</v>
      </c>
      <c r="F218" s="8">
        <f>F219</f>
        <v>5000</v>
      </c>
      <c r="G218" s="8">
        <f>D218</f>
        <v>5000</v>
      </c>
      <c r="H218" s="8">
        <f t="shared" si="40"/>
        <v>0</v>
      </c>
      <c r="I218" s="8">
        <f t="shared" si="41"/>
        <v>5000</v>
      </c>
      <c r="J218" s="105" t="b">
        <f t="shared" si="36"/>
        <v>1</v>
      </c>
      <c r="K218" s="79" t="b">
        <f t="shared" si="37"/>
        <v>1</v>
      </c>
    </row>
    <row r="219" spans="1:11" s="79" customFormat="1" ht="15.75">
      <c r="A219" s="9"/>
      <c r="B219" s="9"/>
      <c r="C219" s="12" t="s">
        <v>842</v>
      </c>
      <c r="D219" s="8">
        <f>'786прил2ПланГРБС Отчёт'!F407</f>
        <v>5000</v>
      </c>
      <c r="E219" s="8">
        <f>'786прил2ПланГРБС Отчёт'!G407</f>
        <v>0</v>
      </c>
      <c r="F219" s="8">
        <f>'786прил2ПланГРБС Отчёт'!H407</f>
        <v>5000</v>
      </c>
      <c r="G219" s="8">
        <f>D219</f>
        <v>5000</v>
      </c>
      <c r="H219" s="8">
        <f aca="true" t="shared" si="42" ref="H219:I221">E219</f>
        <v>0</v>
      </c>
      <c r="I219" s="8">
        <f t="shared" si="42"/>
        <v>5000</v>
      </c>
      <c r="J219" s="105" t="b">
        <f t="shared" si="36"/>
        <v>1</v>
      </c>
      <c r="K219" s="79" t="b">
        <f t="shared" si="37"/>
        <v>1</v>
      </c>
    </row>
    <row r="220" spans="1:11" s="79" customFormat="1" ht="157.5">
      <c r="A220" s="7" t="s">
        <v>915</v>
      </c>
      <c r="B220" s="7" t="s">
        <v>706</v>
      </c>
      <c r="C220" s="12" t="s">
        <v>949</v>
      </c>
      <c r="D220" s="8">
        <f>D221</f>
        <v>4500</v>
      </c>
      <c r="E220" s="8">
        <f>E221</f>
        <v>0</v>
      </c>
      <c r="F220" s="8">
        <f>F221</f>
        <v>4500</v>
      </c>
      <c r="G220" s="8">
        <f>D220</f>
        <v>4500</v>
      </c>
      <c r="H220" s="8">
        <f t="shared" si="42"/>
        <v>0</v>
      </c>
      <c r="I220" s="8">
        <f t="shared" si="42"/>
        <v>4500</v>
      </c>
      <c r="J220" s="105" t="b">
        <f t="shared" si="36"/>
        <v>1</v>
      </c>
      <c r="K220" s="79" t="b">
        <f t="shared" si="37"/>
        <v>1</v>
      </c>
    </row>
    <row r="221" spans="1:11" s="79" customFormat="1" ht="15.75">
      <c r="A221" s="10"/>
      <c r="B221" s="10"/>
      <c r="C221" s="12" t="s">
        <v>842</v>
      </c>
      <c r="D221" s="8">
        <f>'786прил2ПланГРБС Отчёт'!F412</f>
        <v>4500</v>
      </c>
      <c r="E221" s="8">
        <f>'786прил2ПланГРБС Отчёт'!G409</f>
        <v>0</v>
      </c>
      <c r="F221" s="8">
        <f>'786прил2ПланГРБС Отчёт'!H412</f>
        <v>4500</v>
      </c>
      <c r="G221" s="8">
        <f>D221</f>
        <v>4500</v>
      </c>
      <c r="H221" s="8">
        <f t="shared" si="42"/>
        <v>0</v>
      </c>
      <c r="I221" s="8">
        <f t="shared" si="42"/>
        <v>4500</v>
      </c>
      <c r="J221" s="105" t="b">
        <f t="shared" si="36"/>
        <v>1</v>
      </c>
      <c r="K221" s="79" t="b">
        <f t="shared" si="37"/>
        <v>1</v>
      </c>
    </row>
    <row r="222" spans="1:17" s="79" customFormat="1" ht="36.75" customHeight="1">
      <c r="A222" s="7" t="s">
        <v>373</v>
      </c>
      <c r="B222" s="7" t="s">
        <v>363</v>
      </c>
      <c r="C222" s="26" t="s">
        <v>949</v>
      </c>
      <c r="D222" s="25">
        <f t="shared" si="38"/>
        <v>46051</v>
      </c>
      <c r="E222" s="25">
        <f>E223+E233+E234</f>
        <v>0</v>
      </c>
      <c r="F222" s="25">
        <f>F223+F233+F234</f>
        <v>46051</v>
      </c>
      <c r="G222" s="25">
        <f t="shared" si="39"/>
        <v>46051</v>
      </c>
      <c r="H222" s="25">
        <f t="shared" si="40"/>
        <v>0</v>
      </c>
      <c r="I222" s="25">
        <f t="shared" si="41"/>
        <v>46051</v>
      </c>
      <c r="J222" s="105" t="b">
        <f t="shared" si="36"/>
        <v>1</v>
      </c>
      <c r="K222" s="79" t="b">
        <f t="shared" si="37"/>
        <v>1</v>
      </c>
      <c r="L222" s="79" t="b">
        <f>D222='786прил2ПланГРБС Отчёт'!F413</f>
        <v>1</v>
      </c>
      <c r="M222" s="79" t="b">
        <f>E222='786прил2ПланГРБС Отчёт'!G413</f>
        <v>1</v>
      </c>
      <c r="N222" s="79" t="b">
        <f>F222='786прил2ПланГРБС Отчёт'!H413</f>
        <v>1</v>
      </c>
      <c r="O222" s="79" t="b">
        <f>G222='786прил2ПланГРБС Отчёт'!I413</f>
        <v>1</v>
      </c>
      <c r="P222" s="79" t="b">
        <f>H222='786прил2ПланГРБС Отчёт'!J413</f>
        <v>1</v>
      </c>
      <c r="Q222" s="79" t="b">
        <f>I222='786прил2ПланГРБС Отчёт'!K413</f>
        <v>1</v>
      </c>
    </row>
    <row r="223" spans="1:11" s="79" customFormat="1" ht="47.25">
      <c r="A223" s="9"/>
      <c r="B223" s="9"/>
      <c r="C223" s="12" t="s">
        <v>953</v>
      </c>
      <c r="D223" s="8">
        <f t="shared" si="38"/>
        <v>0</v>
      </c>
      <c r="E223" s="8">
        <f>E225+E232</f>
        <v>0</v>
      </c>
      <c r="F223" s="8">
        <f>F225+F232</f>
        <v>0</v>
      </c>
      <c r="G223" s="8">
        <f t="shared" si="39"/>
        <v>0</v>
      </c>
      <c r="H223" s="8">
        <f t="shared" si="40"/>
        <v>0</v>
      </c>
      <c r="I223" s="8">
        <f t="shared" si="41"/>
        <v>0</v>
      </c>
      <c r="J223" s="105" t="b">
        <f t="shared" si="36"/>
        <v>1</v>
      </c>
      <c r="K223" s="79" t="b">
        <f t="shared" si="37"/>
        <v>1</v>
      </c>
    </row>
    <row r="224" spans="1:11" s="79" customFormat="1" ht="15.75">
      <c r="A224" s="9"/>
      <c r="B224" s="9"/>
      <c r="C224" s="12" t="s">
        <v>352</v>
      </c>
      <c r="D224" s="8"/>
      <c r="E224" s="8"/>
      <c r="F224" s="8"/>
      <c r="G224" s="8">
        <f t="shared" si="39"/>
        <v>0</v>
      </c>
      <c r="H224" s="8">
        <f t="shared" si="40"/>
        <v>0</v>
      </c>
      <c r="I224" s="8">
        <f t="shared" si="41"/>
        <v>0</v>
      </c>
      <c r="J224" s="105" t="b">
        <f t="shared" si="36"/>
        <v>1</v>
      </c>
      <c r="K224" s="79" t="b">
        <f t="shared" si="37"/>
        <v>1</v>
      </c>
    </row>
    <row r="225" spans="1:11" s="79" customFormat="1" ht="94.5">
      <c r="A225" s="9"/>
      <c r="B225" s="9"/>
      <c r="C225" s="12" t="s">
        <v>952</v>
      </c>
      <c r="D225" s="8">
        <f t="shared" si="38"/>
        <v>0</v>
      </c>
      <c r="E225" s="8">
        <f>E226+E227+E228+E229+E230+E231</f>
        <v>0</v>
      </c>
      <c r="F225" s="8">
        <f>F226+F227+F228+F229+F230+F231</f>
        <v>0</v>
      </c>
      <c r="G225" s="8">
        <f t="shared" si="39"/>
        <v>0</v>
      </c>
      <c r="H225" s="8">
        <f t="shared" si="40"/>
        <v>0</v>
      </c>
      <c r="I225" s="8">
        <f t="shared" si="41"/>
        <v>0</v>
      </c>
      <c r="J225" s="105" t="b">
        <f t="shared" si="36"/>
        <v>1</v>
      </c>
      <c r="K225" s="79" t="b">
        <f t="shared" si="37"/>
        <v>1</v>
      </c>
    </row>
    <row r="226" spans="1:11" s="79" customFormat="1" ht="78.75">
      <c r="A226" s="9"/>
      <c r="B226" s="9"/>
      <c r="C226" s="13" t="s">
        <v>353</v>
      </c>
      <c r="D226" s="8">
        <f t="shared" si="38"/>
        <v>0</v>
      </c>
      <c r="E226" s="11">
        <v>0</v>
      </c>
      <c r="F226" s="11">
        <v>0</v>
      </c>
      <c r="G226" s="8">
        <f t="shared" si="39"/>
        <v>0</v>
      </c>
      <c r="H226" s="8">
        <f t="shared" si="40"/>
        <v>0</v>
      </c>
      <c r="I226" s="8">
        <f t="shared" si="41"/>
        <v>0</v>
      </c>
      <c r="J226" s="105" t="b">
        <f t="shared" si="36"/>
        <v>1</v>
      </c>
      <c r="K226" s="79" t="b">
        <f t="shared" si="37"/>
        <v>1</v>
      </c>
    </row>
    <row r="227" spans="1:11" s="79" customFormat="1" ht="110.25">
      <c r="A227" s="9"/>
      <c r="B227" s="9"/>
      <c r="C227" s="13" t="s">
        <v>354</v>
      </c>
      <c r="D227" s="8">
        <f t="shared" si="38"/>
        <v>0</v>
      </c>
      <c r="E227" s="11">
        <v>0</v>
      </c>
      <c r="F227" s="11">
        <v>0</v>
      </c>
      <c r="G227" s="8">
        <f t="shared" si="39"/>
        <v>0</v>
      </c>
      <c r="H227" s="8">
        <f t="shared" si="40"/>
        <v>0</v>
      </c>
      <c r="I227" s="8">
        <f t="shared" si="41"/>
        <v>0</v>
      </c>
      <c r="J227" s="105" t="b">
        <f t="shared" si="36"/>
        <v>1</v>
      </c>
      <c r="K227" s="79" t="b">
        <f t="shared" si="37"/>
        <v>1</v>
      </c>
    </row>
    <row r="228" spans="1:11" s="79" customFormat="1" ht="78.75">
      <c r="A228" s="9"/>
      <c r="B228" s="9"/>
      <c r="C228" s="13" t="s">
        <v>794</v>
      </c>
      <c r="D228" s="8">
        <f t="shared" si="38"/>
        <v>0</v>
      </c>
      <c r="E228" s="11">
        <v>0</v>
      </c>
      <c r="F228" s="11">
        <v>0</v>
      </c>
      <c r="G228" s="8">
        <f t="shared" si="39"/>
        <v>0</v>
      </c>
      <c r="H228" s="8">
        <f t="shared" si="40"/>
        <v>0</v>
      </c>
      <c r="I228" s="8">
        <f t="shared" si="41"/>
        <v>0</v>
      </c>
      <c r="J228" s="105" t="b">
        <f t="shared" si="36"/>
        <v>1</v>
      </c>
      <c r="K228" s="79" t="b">
        <f t="shared" si="37"/>
        <v>1</v>
      </c>
    </row>
    <row r="229" spans="1:11" s="79" customFormat="1" ht="110.25">
      <c r="A229" s="9"/>
      <c r="B229" s="9"/>
      <c r="C229" s="13" t="s">
        <v>795</v>
      </c>
      <c r="D229" s="8">
        <f t="shared" si="38"/>
        <v>0</v>
      </c>
      <c r="E229" s="11">
        <v>0</v>
      </c>
      <c r="F229" s="11">
        <v>0</v>
      </c>
      <c r="G229" s="8">
        <f t="shared" si="39"/>
        <v>0</v>
      </c>
      <c r="H229" s="8">
        <f t="shared" si="40"/>
        <v>0</v>
      </c>
      <c r="I229" s="8">
        <f t="shared" si="41"/>
        <v>0</v>
      </c>
      <c r="J229" s="105" t="b">
        <f t="shared" si="36"/>
        <v>1</v>
      </c>
      <c r="K229" s="79" t="b">
        <f t="shared" si="37"/>
        <v>1</v>
      </c>
    </row>
    <row r="230" spans="1:11" s="79" customFormat="1" ht="94.5">
      <c r="A230" s="9"/>
      <c r="B230" s="9"/>
      <c r="C230" s="13" t="s">
        <v>951</v>
      </c>
      <c r="D230" s="8">
        <f t="shared" si="38"/>
        <v>0</v>
      </c>
      <c r="E230" s="11">
        <v>0</v>
      </c>
      <c r="F230" s="11">
        <v>0</v>
      </c>
      <c r="G230" s="8">
        <f t="shared" si="39"/>
        <v>0</v>
      </c>
      <c r="H230" s="8">
        <f t="shared" si="40"/>
        <v>0</v>
      </c>
      <c r="I230" s="8">
        <f t="shared" si="41"/>
        <v>0</v>
      </c>
      <c r="J230" s="105" t="b">
        <f t="shared" si="36"/>
        <v>1</v>
      </c>
      <c r="K230" s="79" t="b">
        <f t="shared" si="37"/>
        <v>1</v>
      </c>
    </row>
    <row r="231" spans="1:11" s="79" customFormat="1" ht="110.25">
      <c r="A231" s="9"/>
      <c r="B231" s="9"/>
      <c r="C231" s="13" t="s">
        <v>796</v>
      </c>
      <c r="D231" s="8">
        <f t="shared" si="38"/>
        <v>0</v>
      </c>
      <c r="E231" s="11">
        <v>0</v>
      </c>
      <c r="F231" s="11">
        <v>0</v>
      </c>
      <c r="G231" s="8">
        <f t="shared" si="39"/>
        <v>0</v>
      </c>
      <c r="H231" s="8">
        <f t="shared" si="40"/>
        <v>0</v>
      </c>
      <c r="I231" s="8">
        <f t="shared" si="41"/>
        <v>0</v>
      </c>
      <c r="J231" s="105" t="b">
        <f t="shared" si="36"/>
        <v>1</v>
      </c>
      <c r="K231" s="79" t="b">
        <f t="shared" si="37"/>
        <v>1</v>
      </c>
    </row>
    <row r="232" spans="1:11" s="79" customFormat="1" ht="78.75">
      <c r="A232" s="9"/>
      <c r="B232" s="9"/>
      <c r="C232" s="12" t="s">
        <v>370</v>
      </c>
      <c r="D232" s="8">
        <f t="shared" si="38"/>
        <v>0</v>
      </c>
      <c r="E232" s="11">
        <v>0</v>
      </c>
      <c r="F232" s="11">
        <v>0</v>
      </c>
      <c r="G232" s="8">
        <f t="shared" si="39"/>
        <v>0</v>
      </c>
      <c r="H232" s="8">
        <f t="shared" si="40"/>
        <v>0</v>
      </c>
      <c r="I232" s="8">
        <f t="shared" si="41"/>
        <v>0</v>
      </c>
      <c r="J232" s="105" t="b">
        <f t="shared" si="36"/>
        <v>1</v>
      </c>
      <c r="K232" s="79" t="b">
        <f t="shared" si="37"/>
        <v>1</v>
      </c>
    </row>
    <row r="233" spans="1:11" s="79" customFormat="1" ht="15.75">
      <c r="A233" s="9"/>
      <c r="B233" s="9"/>
      <c r="C233" s="12" t="s">
        <v>950</v>
      </c>
      <c r="D233" s="8">
        <f t="shared" si="38"/>
        <v>0</v>
      </c>
      <c r="E233" s="11">
        <v>0</v>
      </c>
      <c r="F233" s="11">
        <v>0</v>
      </c>
      <c r="G233" s="8">
        <f t="shared" si="39"/>
        <v>0</v>
      </c>
      <c r="H233" s="8">
        <f t="shared" si="40"/>
        <v>0</v>
      </c>
      <c r="I233" s="8">
        <f t="shared" si="41"/>
        <v>0</v>
      </c>
      <c r="J233" s="105" t="b">
        <f t="shared" si="36"/>
        <v>1</v>
      </c>
      <c r="K233" s="79" t="b">
        <f t="shared" si="37"/>
        <v>1</v>
      </c>
    </row>
    <row r="234" spans="1:11" s="79" customFormat="1" ht="15.75">
      <c r="A234" s="10"/>
      <c r="B234" s="10"/>
      <c r="C234" s="12" t="s">
        <v>842</v>
      </c>
      <c r="D234" s="8">
        <f>E234+F234</f>
        <v>46051</v>
      </c>
      <c r="E234" s="11">
        <f>E235+E237+E239+E241</f>
        <v>0</v>
      </c>
      <c r="F234" s="11">
        <f>F235+F237+F239+F241</f>
        <v>46051</v>
      </c>
      <c r="G234" s="8">
        <f t="shared" si="39"/>
        <v>46051</v>
      </c>
      <c r="H234" s="8">
        <f t="shared" si="40"/>
        <v>0</v>
      </c>
      <c r="I234" s="8">
        <f t="shared" si="41"/>
        <v>46051</v>
      </c>
      <c r="J234" s="105" t="b">
        <f t="shared" si="36"/>
        <v>1</v>
      </c>
      <c r="K234" s="79" t="b">
        <f t="shared" si="37"/>
        <v>1</v>
      </c>
    </row>
    <row r="235" spans="1:11" s="79" customFormat="1" ht="15.75">
      <c r="A235" s="7" t="str">
        <f>'786прил2ПланГРБС Отчёт'!A418</f>
        <v>Мероприятие 3.2.1.</v>
      </c>
      <c r="B235" s="280" t="s">
        <v>365</v>
      </c>
      <c r="C235" s="12" t="s">
        <v>949</v>
      </c>
      <c r="D235" s="8">
        <f>E235+F235</f>
        <v>1000</v>
      </c>
      <c r="E235" s="11">
        <f>E236</f>
        <v>0</v>
      </c>
      <c r="F235" s="11">
        <f>F236</f>
        <v>1000</v>
      </c>
      <c r="G235" s="8">
        <f t="shared" si="39"/>
        <v>1000</v>
      </c>
      <c r="H235" s="8">
        <f t="shared" si="40"/>
        <v>0</v>
      </c>
      <c r="I235" s="8">
        <f t="shared" si="41"/>
        <v>1000</v>
      </c>
      <c r="J235" s="105" t="b">
        <f t="shared" si="36"/>
        <v>1</v>
      </c>
      <c r="K235" s="79" t="b">
        <f t="shared" si="37"/>
        <v>1</v>
      </c>
    </row>
    <row r="236" spans="1:11" s="79" customFormat="1" ht="129" customHeight="1">
      <c r="A236" s="10"/>
      <c r="B236" s="281"/>
      <c r="C236" s="12" t="s">
        <v>842</v>
      </c>
      <c r="D236" s="8">
        <f t="shared" si="38"/>
        <v>1000</v>
      </c>
      <c r="E236" s="11">
        <f>'786прил2ПланГРБС Отчёт'!G419</f>
        <v>0</v>
      </c>
      <c r="F236" s="11">
        <f>'786прил2ПланГРБС Отчёт'!H419</f>
        <v>1000</v>
      </c>
      <c r="G236" s="8">
        <f t="shared" si="39"/>
        <v>1000</v>
      </c>
      <c r="H236" s="8">
        <f t="shared" si="40"/>
        <v>0</v>
      </c>
      <c r="I236" s="8">
        <f t="shared" si="41"/>
        <v>1000</v>
      </c>
      <c r="J236" s="105" t="b">
        <f t="shared" si="36"/>
        <v>1</v>
      </c>
      <c r="K236" s="79" t="b">
        <f t="shared" si="37"/>
        <v>1</v>
      </c>
    </row>
    <row r="237" spans="1:11" s="79" customFormat="1" ht="15.75" hidden="1">
      <c r="A237" s="280" t="str">
        <f>'786прил2ПланГРБС Отчёт'!A421</f>
        <v>Мероприятие 3.2.3.</v>
      </c>
      <c r="B237" s="280" t="s">
        <v>874</v>
      </c>
      <c r="C237" s="12" t="s">
        <v>949</v>
      </c>
      <c r="D237" s="8">
        <f t="shared" si="38"/>
        <v>0</v>
      </c>
      <c r="E237" s="11">
        <f>E238</f>
        <v>0</v>
      </c>
      <c r="F237" s="11">
        <f>F238</f>
        <v>0</v>
      </c>
      <c r="G237" s="8">
        <f t="shared" si="39"/>
        <v>0</v>
      </c>
      <c r="H237" s="8">
        <f t="shared" si="40"/>
        <v>0</v>
      </c>
      <c r="I237" s="8">
        <f t="shared" si="41"/>
        <v>0</v>
      </c>
      <c r="J237" s="105" t="b">
        <f t="shared" si="36"/>
        <v>1</v>
      </c>
      <c r="K237" s="79" t="b">
        <f t="shared" si="37"/>
        <v>1</v>
      </c>
    </row>
    <row r="238" spans="1:11" s="79" customFormat="1" ht="87.75" customHeight="1" hidden="1">
      <c r="A238" s="281"/>
      <c r="B238" s="281"/>
      <c r="C238" s="12" t="s">
        <v>842</v>
      </c>
      <c r="D238" s="8">
        <f t="shared" si="38"/>
        <v>0</v>
      </c>
      <c r="E238" s="11">
        <f>'786прил2ПланГРБС Отчёт'!G422</f>
        <v>0</v>
      </c>
      <c r="F238" s="11">
        <f>'786прил2ПланГРБС Отчёт'!H422</f>
        <v>0</v>
      </c>
      <c r="G238" s="8">
        <f t="shared" si="39"/>
        <v>0</v>
      </c>
      <c r="H238" s="8">
        <f t="shared" si="40"/>
        <v>0</v>
      </c>
      <c r="I238" s="8">
        <f t="shared" si="41"/>
        <v>0</v>
      </c>
      <c r="J238" s="105" t="b">
        <f t="shared" si="36"/>
        <v>1</v>
      </c>
      <c r="K238" s="79" t="b">
        <f t="shared" si="37"/>
        <v>1</v>
      </c>
    </row>
    <row r="239" spans="1:11" s="79" customFormat="1" ht="15.75">
      <c r="A239" s="7" t="str">
        <f>'786прил2ПланГРБС Отчёт'!A424</f>
        <v>Мероприятие 3.2.11.</v>
      </c>
      <c r="B239" s="280" t="s">
        <v>517</v>
      </c>
      <c r="C239" s="12" t="s">
        <v>949</v>
      </c>
      <c r="D239" s="8">
        <f t="shared" si="38"/>
        <v>300</v>
      </c>
      <c r="E239" s="11">
        <f>E240</f>
        <v>0</v>
      </c>
      <c r="F239" s="11">
        <f>F240</f>
        <v>300</v>
      </c>
      <c r="G239" s="8">
        <f t="shared" si="39"/>
        <v>300</v>
      </c>
      <c r="H239" s="8">
        <f t="shared" si="40"/>
        <v>0</v>
      </c>
      <c r="I239" s="8">
        <f t="shared" si="41"/>
        <v>300</v>
      </c>
      <c r="J239" s="105" t="b">
        <f t="shared" si="36"/>
        <v>1</v>
      </c>
      <c r="K239" s="79" t="b">
        <f t="shared" si="37"/>
        <v>1</v>
      </c>
    </row>
    <row r="240" spans="1:11" s="79" customFormat="1" ht="50.25" customHeight="1">
      <c r="A240" s="10"/>
      <c r="B240" s="281"/>
      <c r="C240" s="12" t="s">
        <v>842</v>
      </c>
      <c r="D240" s="8">
        <f t="shared" si="38"/>
        <v>300</v>
      </c>
      <c r="E240" s="11">
        <f>'786прил2ПланГРБС Отчёт'!G425</f>
        <v>0</v>
      </c>
      <c r="F240" s="11">
        <f>'786прил2ПланГРБС Отчёт'!H425</f>
        <v>300</v>
      </c>
      <c r="G240" s="8">
        <f t="shared" si="39"/>
        <v>300</v>
      </c>
      <c r="H240" s="8">
        <f t="shared" si="40"/>
        <v>0</v>
      </c>
      <c r="I240" s="8">
        <f t="shared" si="41"/>
        <v>300</v>
      </c>
      <c r="J240" s="105" t="b">
        <f t="shared" si="36"/>
        <v>1</v>
      </c>
      <c r="K240" s="79" t="b">
        <f t="shared" si="37"/>
        <v>1</v>
      </c>
    </row>
    <row r="241" spans="1:11" s="79" customFormat="1" ht="15.75">
      <c r="A241" s="7" t="str">
        <f>'786прил2ПланГРБС Отчёт'!A427</f>
        <v>Мероприятие 3.2.12.</v>
      </c>
      <c r="B241" s="280" t="s">
        <v>256</v>
      </c>
      <c r="C241" s="12" t="s">
        <v>949</v>
      </c>
      <c r="D241" s="8">
        <f t="shared" si="38"/>
        <v>44751</v>
      </c>
      <c r="E241" s="11">
        <f>E242</f>
        <v>0</v>
      </c>
      <c r="F241" s="11">
        <f>F242</f>
        <v>44751</v>
      </c>
      <c r="G241" s="8">
        <f t="shared" si="39"/>
        <v>44751</v>
      </c>
      <c r="H241" s="8">
        <f t="shared" si="40"/>
        <v>0</v>
      </c>
      <c r="I241" s="8">
        <f t="shared" si="41"/>
        <v>44751</v>
      </c>
      <c r="J241" s="105" t="b">
        <f t="shared" si="36"/>
        <v>1</v>
      </c>
      <c r="K241" s="79" t="b">
        <f t="shared" si="37"/>
        <v>1</v>
      </c>
    </row>
    <row r="242" spans="1:11" s="79" customFormat="1" ht="54" customHeight="1">
      <c r="A242" s="10"/>
      <c r="B242" s="281"/>
      <c r="C242" s="12" t="s">
        <v>842</v>
      </c>
      <c r="D242" s="8">
        <f t="shared" si="38"/>
        <v>44751</v>
      </c>
      <c r="E242" s="11">
        <f>'786прил2ПланГРБС Отчёт'!G428</f>
        <v>0</v>
      </c>
      <c r="F242" s="11">
        <f>'786прил2ПланГРБС Отчёт'!H428</f>
        <v>44751</v>
      </c>
      <c r="G242" s="8">
        <f t="shared" si="39"/>
        <v>44751</v>
      </c>
      <c r="H242" s="8">
        <f t="shared" si="40"/>
        <v>0</v>
      </c>
      <c r="I242" s="8">
        <f t="shared" si="41"/>
        <v>44751</v>
      </c>
      <c r="J242" s="105" t="b">
        <f t="shared" si="36"/>
        <v>1</v>
      </c>
      <c r="K242" s="79" t="b">
        <f t="shared" si="37"/>
        <v>1</v>
      </c>
    </row>
    <row r="243" spans="1:17" s="79" customFormat="1" ht="75" customHeight="1">
      <c r="A243" s="7" t="s">
        <v>257</v>
      </c>
      <c r="B243" s="7" t="s">
        <v>86</v>
      </c>
      <c r="C243" s="26" t="s">
        <v>949</v>
      </c>
      <c r="D243" s="25">
        <f aca="true" t="shared" si="43" ref="D243:D292">E243+F243</f>
        <v>2633.9</v>
      </c>
      <c r="E243" s="25">
        <f>E244+E254+E255</f>
        <v>0</v>
      </c>
      <c r="F243" s="25">
        <f>F244+F254+F255</f>
        <v>2633.9</v>
      </c>
      <c r="G243" s="25">
        <f t="shared" si="39"/>
        <v>2633.9</v>
      </c>
      <c r="H243" s="25">
        <f t="shared" si="40"/>
        <v>0</v>
      </c>
      <c r="I243" s="25">
        <f t="shared" si="41"/>
        <v>2633.9</v>
      </c>
      <c r="J243" s="105" t="b">
        <f t="shared" si="36"/>
        <v>1</v>
      </c>
      <c r="K243" s="79" t="b">
        <f t="shared" si="37"/>
        <v>1</v>
      </c>
      <c r="L243" s="79" t="b">
        <f>D243='786прил2ПланГРБС Отчёт'!F430</f>
        <v>1</v>
      </c>
      <c r="M243" s="79" t="b">
        <f>E243='786прил2ПланГРБС Отчёт'!G430</f>
        <v>1</v>
      </c>
      <c r="N243" s="79" t="b">
        <f>F243='786прил2ПланГРБС Отчёт'!H430</f>
        <v>1</v>
      </c>
      <c r="O243" s="79" t="b">
        <f>G243='786прил2ПланГРБС Отчёт'!I430</f>
        <v>1</v>
      </c>
      <c r="P243" s="79" t="b">
        <f>H243='786прил2ПланГРБС Отчёт'!J430</f>
        <v>1</v>
      </c>
      <c r="Q243" s="79" t="b">
        <f>I243='786прил2ПланГРБС Отчёт'!K430</f>
        <v>1</v>
      </c>
    </row>
    <row r="244" spans="1:11" s="79" customFormat="1" ht="47.25">
      <c r="A244" s="9"/>
      <c r="B244" s="9"/>
      <c r="C244" s="12" t="s">
        <v>953</v>
      </c>
      <c r="D244" s="8">
        <f t="shared" si="43"/>
        <v>0</v>
      </c>
      <c r="E244" s="8">
        <f>E246+E253</f>
        <v>0</v>
      </c>
      <c r="F244" s="8">
        <f>F246+F253</f>
        <v>0</v>
      </c>
      <c r="G244" s="8">
        <f t="shared" si="39"/>
        <v>0</v>
      </c>
      <c r="H244" s="8">
        <f t="shared" si="40"/>
        <v>0</v>
      </c>
      <c r="I244" s="8">
        <f t="shared" si="41"/>
        <v>0</v>
      </c>
      <c r="J244" s="105" t="b">
        <f t="shared" si="36"/>
        <v>1</v>
      </c>
      <c r="K244" s="79" t="b">
        <f t="shared" si="37"/>
        <v>1</v>
      </c>
    </row>
    <row r="245" spans="1:11" s="79" customFormat="1" ht="15.75">
      <c r="A245" s="9"/>
      <c r="B245" s="9"/>
      <c r="C245" s="12" t="s">
        <v>352</v>
      </c>
      <c r="D245" s="8"/>
      <c r="E245" s="8"/>
      <c r="F245" s="8"/>
      <c r="G245" s="8">
        <f t="shared" si="39"/>
        <v>0</v>
      </c>
      <c r="H245" s="8">
        <f t="shared" si="40"/>
        <v>0</v>
      </c>
      <c r="I245" s="8">
        <f t="shared" si="41"/>
        <v>0</v>
      </c>
      <c r="J245" s="105" t="b">
        <f t="shared" si="36"/>
        <v>1</v>
      </c>
      <c r="K245" s="79" t="b">
        <f t="shared" si="37"/>
        <v>1</v>
      </c>
    </row>
    <row r="246" spans="1:11" s="79" customFormat="1" ht="94.5">
      <c r="A246" s="9"/>
      <c r="B246" s="9"/>
      <c r="C246" s="12" t="s">
        <v>952</v>
      </c>
      <c r="D246" s="8">
        <f t="shared" si="43"/>
        <v>0</v>
      </c>
      <c r="E246" s="8">
        <f>E247+E248+E249+E250+E251+E252</f>
        <v>0</v>
      </c>
      <c r="F246" s="8">
        <f>F247+F248+F249+F250+F251+F252</f>
        <v>0</v>
      </c>
      <c r="G246" s="8">
        <f t="shared" si="39"/>
        <v>0</v>
      </c>
      <c r="H246" s="8">
        <f t="shared" si="40"/>
        <v>0</v>
      </c>
      <c r="I246" s="8">
        <f t="shared" si="41"/>
        <v>0</v>
      </c>
      <c r="J246" s="105" t="b">
        <f t="shared" si="36"/>
        <v>1</v>
      </c>
      <c r="K246" s="79" t="b">
        <f t="shared" si="37"/>
        <v>1</v>
      </c>
    </row>
    <row r="247" spans="1:11" s="79" customFormat="1" ht="78.75">
      <c r="A247" s="9"/>
      <c r="B247" s="9"/>
      <c r="C247" s="13" t="s">
        <v>353</v>
      </c>
      <c r="D247" s="8">
        <f t="shared" si="43"/>
        <v>0</v>
      </c>
      <c r="E247" s="11">
        <v>0</v>
      </c>
      <c r="F247" s="11">
        <v>0</v>
      </c>
      <c r="G247" s="8">
        <f t="shared" si="39"/>
        <v>0</v>
      </c>
      <c r="H247" s="8">
        <f t="shared" si="40"/>
        <v>0</v>
      </c>
      <c r="I247" s="8">
        <f t="shared" si="41"/>
        <v>0</v>
      </c>
      <c r="J247" s="105" t="b">
        <f t="shared" si="36"/>
        <v>1</v>
      </c>
      <c r="K247" s="79" t="b">
        <f t="shared" si="37"/>
        <v>1</v>
      </c>
    </row>
    <row r="248" spans="1:11" s="79" customFormat="1" ht="110.25">
      <c r="A248" s="9"/>
      <c r="B248" s="9"/>
      <c r="C248" s="13" t="s">
        <v>354</v>
      </c>
      <c r="D248" s="8">
        <f t="shared" si="43"/>
        <v>0</v>
      </c>
      <c r="E248" s="11">
        <v>0</v>
      </c>
      <c r="F248" s="11">
        <v>0</v>
      </c>
      <c r="G248" s="8">
        <f t="shared" si="39"/>
        <v>0</v>
      </c>
      <c r="H248" s="8">
        <f t="shared" si="40"/>
        <v>0</v>
      </c>
      <c r="I248" s="8">
        <f t="shared" si="41"/>
        <v>0</v>
      </c>
      <c r="J248" s="105" t="b">
        <f t="shared" si="36"/>
        <v>1</v>
      </c>
      <c r="K248" s="79" t="b">
        <f t="shared" si="37"/>
        <v>1</v>
      </c>
    </row>
    <row r="249" spans="1:11" s="79" customFormat="1" ht="78.75">
      <c r="A249" s="9"/>
      <c r="B249" s="9"/>
      <c r="C249" s="13" t="s">
        <v>794</v>
      </c>
      <c r="D249" s="8">
        <f t="shared" si="43"/>
        <v>0</v>
      </c>
      <c r="E249" s="11">
        <v>0</v>
      </c>
      <c r="F249" s="11">
        <v>0</v>
      </c>
      <c r="G249" s="8">
        <f t="shared" si="39"/>
        <v>0</v>
      </c>
      <c r="H249" s="8">
        <f t="shared" si="40"/>
        <v>0</v>
      </c>
      <c r="I249" s="8">
        <f t="shared" si="41"/>
        <v>0</v>
      </c>
      <c r="J249" s="105" t="b">
        <f t="shared" si="36"/>
        <v>1</v>
      </c>
      <c r="K249" s="79" t="b">
        <f t="shared" si="37"/>
        <v>1</v>
      </c>
    </row>
    <row r="250" spans="1:11" s="79" customFormat="1" ht="110.25">
      <c r="A250" s="9"/>
      <c r="B250" s="9"/>
      <c r="C250" s="13" t="s">
        <v>795</v>
      </c>
      <c r="D250" s="8">
        <f t="shared" si="43"/>
        <v>0</v>
      </c>
      <c r="E250" s="11">
        <v>0</v>
      </c>
      <c r="F250" s="11">
        <v>0</v>
      </c>
      <c r="G250" s="8">
        <f t="shared" si="39"/>
        <v>0</v>
      </c>
      <c r="H250" s="8">
        <f t="shared" si="40"/>
        <v>0</v>
      </c>
      <c r="I250" s="8">
        <f t="shared" si="41"/>
        <v>0</v>
      </c>
      <c r="J250" s="105" t="b">
        <f t="shared" si="36"/>
        <v>1</v>
      </c>
      <c r="K250" s="79" t="b">
        <f t="shared" si="37"/>
        <v>1</v>
      </c>
    </row>
    <row r="251" spans="1:11" s="79" customFormat="1" ht="94.5">
      <c r="A251" s="9"/>
      <c r="B251" s="9"/>
      <c r="C251" s="13" t="s">
        <v>951</v>
      </c>
      <c r="D251" s="8">
        <f t="shared" si="43"/>
        <v>0</v>
      </c>
      <c r="E251" s="11">
        <v>0</v>
      </c>
      <c r="F251" s="11">
        <v>0</v>
      </c>
      <c r="G251" s="8">
        <f t="shared" si="39"/>
        <v>0</v>
      </c>
      <c r="H251" s="8">
        <f t="shared" si="40"/>
        <v>0</v>
      </c>
      <c r="I251" s="8">
        <f t="shared" si="41"/>
        <v>0</v>
      </c>
      <c r="J251" s="105" t="b">
        <f t="shared" si="36"/>
        <v>1</v>
      </c>
      <c r="K251" s="79" t="b">
        <f t="shared" si="37"/>
        <v>1</v>
      </c>
    </row>
    <row r="252" spans="1:11" s="79" customFormat="1" ht="110.25">
      <c r="A252" s="9"/>
      <c r="B252" s="9"/>
      <c r="C252" s="13" t="s">
        <v>796</v>
      </c>
      <c r="D252" s="8">
        <f t="shared" si="43"/>
        <v>0</v>
      </c>
      <c r="E252" s="11">
        <v>0</v>
      </c>
      <c r="F252" s="11">
        <v>0</v>
      </c>
      <c r="G252" s="8">
        <f t="shared" si="39"/>
        <v>0</v>
      </c>
      <c r="H252" s="8">
        <f t="shared" si="40"/>
        <v>0</v>
      </c>
      <c r="I252" s="8">
        <f t="shared" si="41"/>
        <v>0</v>
      </c>
      <c r="J252" s="105" t="b">
        <f t="shared" si="36"/>
        <v>1</v>
      </c>
      <c r="K252" s="79" t="b">
        <f t="shared" si="37"/>
        <v>1</v>
      </c>
    </row>
    <row r="253" spans="1:11" s="79" customFormat="1" ht="78.75">
      <c r="A253" s="9"/>
      <c r="B253" s="9"/>
      <c r="C253" s="12" t="s">
        <v>370</v>
      </c>
      <c r="D253" s="8">
        <f t="shared" si="43"/>
        <v>0</v>
      </c>
      <c r="E253" s="11">
        <v>0</v>
      </c>
      <c r="F253" s="11">
        <v>0</v>
      </c>
      <c r="G253" s="8">
        <f t="shared" si="39"/>
        <v>0</v>
      </c>
      <c r="H253" s="8">
        <f t="shared" si="40"/>
        <v>0</v>
      </c>
      <c r="I253" s="8">
        <f t="shared" si="41"/>
        <v>0</v>
      </c>
      <c r="J253" s="105" t="b">
        <f t="shared" si="36"/>
        <v>1</v>
      </c>
      <c r="K253" s="79" t="b">
        <f t="shared" si="37"/>
        <v>1</v>
      </c>
    </row>
    <row r="254" spans="1:11" s="79" customFormat="1" ht="15.75">
      <c r="A254" s="9"/>
      <c r="B254" s="9"/>
      <c r="C254" s="12" t="s">
        <v>950</v>
      </c>
      <c r="D254" s="8">
        <f t="shared" si="43"/>
        <v>0</v>
      </c>
      <c r="E254" s="11">
        <v>0</v>
      </c>
      <c r="F254" s="11">
        <v>0</v>
      </c>
      <c r="G254" s="8">
        <f t="shared" si="39"/>
        <v>0</v>
      </c>
      <c r="H254" s="8">
        <f t="shared" si="40"/>
        <v>0</v>
      </c>
      <c r="I254" s="8">
        <f t="shared" si="41"/>
        <v>0</v>
      </c>
      <c r="J254" s="105" t="b">
        <f t="shared" si="36"/>
        <v>1</v>
      </c>
      <c r="K254" s="79" t="b">
        <f t="shared" si="37"/>
        <v>1</v>
      </c>
    </row>
    <row r="255" spans="1:11" s="79" customFormat="1" ht="39.75" customHeight="1">
      <c r="A255" s="10"/>
      <c r="B255" s="10"/>
      <c r="C255" s="12" t="s">
        <v>842</v>
      </c>
      <c r="D255" s="8">
        <f t="shared" si="43"/>
        <v>2633.9</v>
      </c>
      <c r="E255" s="8">
        <f>E256+E258+E260+E262+E264+E266</f>
        <v>0</v>
      </c>
      <c r="F255" s="8">
        <f>F256+F258+F260+F262+F264+F266</f>
        <v>2633.9</v>
      </c>
      <c r="G255" s="8">
        <f t="shared" si="39"/>
        <v>2633.9</v>
      </c>
      <c r="H255" s="8">
        <f t="shared" si="40"/>
        <v>0</v>
      </c>
      <c r="I255" s="8">
        <f t="shared" si="41"/>
        <v>2633.9</v>
      </c>
      <c r="J255" s="105" t="b">
        <f t="shared" si="36"/>
        <v>1</v>
      </c>
      <c r="K255" s="79" t="b">
        <f t="shared" si="37"/>
        <v>1</v>
      </c>
    </row>
    <row r="256" spans="1:11" s="79" customFormat="1" ht="15.75">
      <c r="A256" s="7" t="str">
        <f>'786прил2ПланГРБС Отчёт'!A433</f>
        <v>Мероприятие 3.3.1.</v>
      </c>
      <c r="B256" s="280" t="s">
        <v>345</v>
      </c>
      <c r="C256" s="12" t="s">
        <v>949</v>
      </c>
      <c r="D256" s="8">
        <f t="shared" si="43"/>
        <v>390</v>
      </c>
      <c r="E256" s="11">
        <f>E257</f>
        <v>0</v>
      </c>
      <c r="F256" s="11">
        <f>F257</f>
        <v>390</v>
      </c>
      <c r="G256" s="8">
        <f t="shared" si="39"/>
        <v>390</v>
      </c>
      <c r="H256" s="8">
        <f t="shared" si="40"/>
        <v>0</v>
      </c>
      <c r="I256" s="8">
        <f t="shared" si="41"/>
        <v>390</v>
      </c>
      <c r="J256" s="105" t="b">
        <f t="shared" si="36"/>
        <v>1</v>
      </c>
      <c r="K256" s="79" t="b">
        <f t="shared" si="37"/>
        <v>1</v>
      </c>
    </row>
    <row r="257" spans="1:11" s="79" customFormat="1" ht="54.75" customHeight="1">
      <c r="A257" s="10"/>
      <c r="B257" s="281"/>
      <c r="C257" s="12" t="s">
        <v>842</v>
      </c>
      <c r="D257" s="8">
        <f t="shared" si="43"/>
        <v>390</v>
      </c>
      <c r="E257" s="11">
        <f>'786прил2ПланГРБС Отчёт'!G434</f>
        <v>0</v>
      </c>
      <c r="F257" s="11">
        <f>'786прил2ПланГРБС Отчёт'!H434</f>
        <v>390</v>
      </c>
      <c r="G257" s="8">
        <f t="shared" si="39"/>
        <v>390</v>
      </c>
      <c r="H257" s="8">
        <f t="shared" si="40"/>
        <v>0</v>
      </c>
      <c r="I257" s="8">
        <f t="shared" si="41"/>
        <v>390</v>
      </c>
      <c r="J257" s="105" t="b">
        <f t="shared" si="36"/>
        <v>1</v>
      </c>
      <c r="K257" s="79" t="b">
        <f t="shared" si="37"/>
        <v>1</v>
      </c>
    </row>
    <row r="258" spans="1:11" s="79" customFormat="1" ht="15.75">
      <c r="A258" s="7" t="str">
        <f>'786прил2ПланГРБС Отчёт'!A436</f>
        <v>Мероприятие 3.3.2.</v>
      </c>
      <c r="B258" s="280" t="s">
        <v>347</v>
      </c>
      <c r="C258" s="12" t="s">
        <v>949</v>
      </c>
      <c r="D258" s="8">
        <f t="shared" si="43"/>
        <v>275</v>
      </c>
      <c r="E258" s="11">
        <f>E259</f>
        <v>0</v>
      </c>
      <c r="F258" s="11">
        <f>F259</f>
        <v>275</v>
      </c>
      <c r="G258" s="8">
        <f t="shared" si="39"/>
        <v>275</v>
      </c>
      <c r="H258" s="8">
        <f t="shared" si="40"/>
        <v>0</v>
      </c>
      <c r="I258" s="8">
        <f t="shared" si="41"/>
        <v>275</v>
      </c>
      <c r="J258" s="105" t="b">
        <f t="shared" si="36"/>
        <v>1</v>
      </c>
      <c r="K258" s="79" t="b">
        <f t="shared" si="37"/>
        <v>1</v>
      </c>
    </row>
    <row r="259" spans="1:11" s="79" customFormat="1" ht="33" customHeight="1">
      <c r="A259" s="10"/>
      <c r="B259" s="281"/>
      <c r="C259" s="12" t="s">
        <v>842</v>
      </c>
      <c r="D259" s="8">
        <f t="shared" si="43"/>
        <v>275</v>
      </c>
      <c r="E259" s="11">
        <f>'786прил2ПланГРБС Отчёт'!G437</f>
        <v>0</v>
      </c>
      <c r="F259" s="11">
        <f>'786прил2ПланГРБС Отчёт'!H437</f>
        <v>275</v>
      </c>
      <c r="G259" s="8">
        <f t="shared" si="39"/>
        <v>275</v>
      </c>
      <c r="H259" s="8">
        <f t="shared" si="40"/>
        <v>0</v>
      </c>
      <c r="I259" s="8">
        <f t="shared" si="41"/>
        <v>275</v>
      </c>
      <c r="J259" s="105" t="b">
        <f t="shared" si="36"/>
        <v>1</v>
      </c>
      <c r="K259" s="79" t="b">
        <f t="shared" si="37"/>
        <v>1</v>
      </c>
    </row>
    <row r="260" spans="1:11" s="79" customFormat="1" ht="15.75">
      <c r="A260" s="7" t="str">
        <f>'786прил2ПланГРБС Отчёт'!A439</f>
        <v>Мероприятие 3.3.3.</v>
      </c>
      <c r="B260" s="280" t="s">
        <v>80</v>
      </c>
      <c r="C260" s="12" t="s">
        <v>949</v>
      </c>
      <c r="D260" s="8">
        <f t="shared" si="43"/>
        <v>205</v>
      </c>
      <c r="E260" s="11">
        <f>E261</f>
        <v>0</v>
      </c>
      <c r="F260" s="11">
        <f>F261</f>
        <v>205</v>
      </c>
      <c r="G260" s="8">
        <f t="shared" si="39"/>
        <v>205</v>
      </c>
      <c r="H260" s="8">
        <f t="shared" si="40"/>
        <v>0</v>
      </c>
      <c r="I260" s="8">
        <f t="shared" si="41"/>
        <v>205</v>
      </c>
      <c r="J260" s="105" t="b">
        <f t="shared" si="36"/>
        <v>1</v>
      </c>
      <c r="K260" s="79" t="b">
        <f t="shared" si="37"/>
        <v>1</v>
      </c>
    </row>
    <row r="261" spans="1:11" s="79" customFormat="1" ht="32.25" customHeight="1">
      <c r="A261" s="10"/>
      <c r="B261" s="281"/>
      <c r="C261" s="12" t="s">
        <v>842</v>
      </c>
      <c r="D261" s="8">
        <f t="shared" si="43"/>
        <v>205</v>
      </c>
      <c r="E261" s="11">
        <f>'786прил2ПланГРБС Отчёт'!G440</f>
        <v>0</v>
      </c>
      <c r="F261" s="11">
        <f>'786прил2ПланГРБС Отчёт'!H440</f>
        <v>205</v>
      </c>
      <c r="G261" s="8">
        <f t="shared" si="39"/>
        <v>205</v>
      </c>
      <c r="H261" s="8">
        <f t="shared" si="40"/>
        <v>0</v>
      </c>
      <c r="I261" s="8">
        <f t="shared" si="41"/>
        <v>205</v>
      </c>
      <c r="J261" s="105" t="b">
        <f t="shared" si="36"/>
        <v>1</v>
      </c>
      <c r="K261" s="79" t="b">
        <f t="shared" si="37"/>
        <v>1</v>
      </c>
    </row>
    <row r="262" spans="1:11" s="79" customFormat="1" ht="15.75">
      <c r="A262" s="7" t="str">
        <f>'786прил2ПланГРБС Отчёт'!A442</f>
        <v>Мероприятие 3.3.4.</v>
      </c>
      <c r="B262" s="280" t="s">
        <v>136</v>
      </c>
      <c r="C262" s="12" t="s">
        <v>949</v>
      </c>
      <c r="D262" s="8">
        <f t="shared" si="43"/>
        <v>100</v>
      </c>
      <c r="E262" s="11">
        <f>E263</f>
        <v>0</v>
      </c>
      <c r="F262" s="11">
        <f>F263</f>
        <v>100</v>
      </c>
      <c r="G262" s="8">
        <f t="shared" si="39"/>
        <v>100</v>
      </c>
      <c r="H262" s="8">
        <f t="shared" si="40"/>
        <v>0</v>
      </c>
      <c r="I262" s="8">
        <f t="shared" si="41"/>
        <v>100</v>
      </c>
      <c r="J262" s="105" t="b">
        <f t="shared" si="36"/>
        <v>1</v>
      </c>
      <c r="K262" s="79" t="b">
        <f t="shared" si="37"/>
        <v>1</v>
      </c>
    </row>
    <row r="263" spans="1:11" s="79" customFormat="1" ht="37.5" customHeight="1">
      <c r="A263" s="10"/>
      <c r="B263" s="281"/>
      <c r="C263" s="12" t="s">
        <v>842</v>
      </c>
      <c r="D263" s="8">
        <f t="shared" si="43"/>
        <v>100</v>
      </c>
      <c r="E263" s="11">
        <f>'786прил2ПланГРБС Отчёт'!G443</f>
        <v>0</v>
      </c>
      <c r="F263" s="11">
        <f>'786прил2ПланГРБС Отчёт'!H443</f>
        <v>100</v>
      </c>
      <c r="G263" s="8">
        <f t="shared" si="39"/>
        <v>100</v>
      </c>
      <c r="H263" s="8">
        <f t="shared" si="40"/>
        <v>0</v>
      </c>
      <c r="I263" s="8">
        <f t="shared" si="41"/>
        <v>100</v>
      </c>
      <c r="J263" s="105" t="b">
        <f t="shared" si="36"/>
        <v>1</v>
      </c>
      <c r="K263" s="79" t="b">
        <f t="shared" si="37"/>
        <v>1</v>
      </c>
    </row>
    <row r="264" spans="1:11" s="79" customFormat="1" ht="15.75">
      <c r="A264" s="7" t="str">
        <f>'786прил2ПланГРБС Отчёт'!A445</f>
        <v>Мероприятие 3.3.6.</v>
      </c>
      <c r="B264" s="280" t="s">
        <v>941</v>
      </c>
      <c r="C264" s="12" t="s">
        <v>949</v>
      </c>
      <c r="D264" s="8">
        <f t="shared" si="43"/>
        <v>150</v>
      </c>
      <c r="E264" s="11">
        <f>E265</f>
        <v>0</v>
      </c>
      <c r="F264" s="11">
        <f>F265</f>
        <v>150</v>
      </c>
      <c r="G264" s="8">
        <f t="shared" si="39"/>
        <v>150</v>
      </c>
      <c r="H264" s="8">
        <f t="shared" si="40"/>
        <v>0</v>
      </c>
      <c r="I264" s="8">
        <f t="shared" si="41"/>
        <v>150</v>
      </c>
      <c r="J264" s="105" t="b">
        <f t="shared" si="36"/>
        <v>1</v>
      </c>
      <c r="K264" s="79" t="b">
        <f t="shared" si="37"/>
        <v>1</v>
      </c>
    </row>
    <row r="265" spans="1:11" s="79" customFormat="1" ht="33.75" customHeight="1">
      <c r="A265" s="10"/>
      <c r="B265" s="281"/>
      <c r="C265" s="12" t="s">
        <v>842</v>
      </c>
      <c r="D265" s="8">
        <f t="shared" si="43"/>
        <v>150</v>
      </c>
      <c r="E265" s="11">
        <f>'786прил2ПланГРБС Отчёт'!G446</f>
        <v>0</v>
      </c>
      <c r="F265" s="11">
        <f>'786прил2ПланГРБС Отчёт'!H446</f>
        <v>150</v>
      </c>
      <c r="G265" s="8">
        <f t="shared" si="39"/>
        <v>150</v>
      </c>
      <c r="H265" s="8">
        <f t="shared" si="40"/>
        <v>0</v>
      </c>
      <c r="I265" s="8">
        <f t="shared" si="41"/>
        <v>150</v>
      </c>
      <c r="J265" s="105" t="b">
        <f t="shared" si="36"/>
        <v>1</v>
      </c>
      <c r="K265" s="79" t="b">
        <f t="shared" si="37"/>
        <v>1</v>
      </c>
    </row>
    <row r="266" spans="1:11" s="79" customFormat="1" ht="15.75">
      <c r="A266" s="7" t="str">
        <f>'786прил2ПланГРБС Отчёт'!A448</f>
        <v>Мероприятие 3.3.8</v>
      </c>
      <c r="B266" s="280" t="s">
        <v>75</v>
      </c>
      <c r="C266" s="12" t="s">
        <v>949</v>
      </c>
      <c r="D266" s="8">
        <f t="shared" si="43"/>
        <v>1513.9</v>
      </c>
      <c r="E266" s="11">
        <f>E267</f>
        <v>0</v>
      </c>
      <c r="F266" s="11">
        <f>F267</f>
        <v>1513.9</v>
      </c>
      <c r="G266" s="8">
        <f t="shared" si="39"/>
        <v>1513.9</v>
      </c>
      <c r="H266" s="8">
        <f t="shared" si="40"/>
        <v>0</v>
      </c>
      <c r="I266" s="8">
        <f t="shared" si="41"/>
        <v>1513.9</v>
      </c>
      <c r="J266" s="105" t="b">
        <f t="shared" si="36"/>
        <v>1</v>
      </c>
      <c r="K266" s="79" t="b">
        <f t="shared" si="37"/>
        <v>1</v>
      </c>
    </row>
    <row r="267" spans="1:11" s="79" customFormat="1" ht="23.25" customHeight="1">
      <c r="A267" s="10"/>
      <c r="B267" s="281"/>
      <c r="C267" s="12" t="s">
        <v>842</v>
      </c>
      <c r="D267" s="8">
        <f t="shared" si="43"/>
        <v>1513.9</v>
      </c>
      <c r="E267" s="11">
        <f>'786прил2ПланГРБС Отчёт'!G449</f>
        <v>0</v>
      </c>
      <c r="F267" s="11">
        <f>'786прил2ПланГРБС Отчёт'!H449</f>
        <v>1513.9</v>
      </c>
      <c r="G267" s="8">
        <f t="shared" si="39"/>
        <v>1513.9</v>
      </c>
      <c r="H267" s="8">
        <f t="shared" si="40"/>
        <v>0</v>
      </c>
      <c r="I267" s="8">
        <f t="shared" si="41"/>
        <v>1513.9</v>
      </c>
      <c r="J267" s="105" t="b">
        <f aca="true" t="shared" si="44" ref="J267:J330">E267+F267=D267</f>
        <v>1</v>
      </c>
      <c r="K267" s="79" t="b">
        <f aca="true" t="shared" si="45" ref="K267:K330">H267+I267=G267</f>
        <v>1</v>
      </c>
    </row>
    <row r="268" spans="1:17" s="79" customFormat="1" ht="51" customHeight="1">
      <c r="A268" s="7" t="s">
        <v>872</v>
      </c>
      <c r="B268" s="7" t="s">
        <v>3</v>
      </c>
      <c r="C268" s="26" t="s">
        <v>949</v>
      </c>
      <c r="D268" s="25">
        <f t="shared" si="43"/>
        <v>510</v>
      </c>
      <c r="E268" s="25">
        <f>E269+E279+E280</f>
        <v>0</v>
      </c>
      <c r="F268" s="25">
        <f>F269+F279+F280</f>
        <v>510</v>
      </c>
      <c r="G268" s="25">
        <f t="shared" si="39"/>
        <v>510</v>
      </c>
      <c r="H268" s="25">
        <f t="shared" si="40"/>
        <v>0</v>
      </c>
      <c r="I268" s="25">
        <f t="shared" si="41"/>
        <v>510</v>
      </c>
      <c r="J268" s="105" t="b">
        <f t="shared" si="44"/>
        <v>1</v>
      </c>
      <c r="K268" s="79" t="b">
        <f t="shared" si="45"/>
        <v>1</v>
      </c>
      <c r="L268" s="79" t="b">
        <f>D268='786прил2ПланГРБС Отчёт'!F451</f>
        <v>1</v>
      </c>
      <c r="M268" s="79" t="b">
        <f>E268='786прил2ПланГРБС Отчёт'!G451</f>
        <v>1</v>
      </c>
      <c r="N268" s="79" t="b">
        <f>F268='786прил2ПланГРБС Отчёт'!H451</f>
        <v>1</v>
      </c>
      <c r="O268" s="79" t="b">
        <f>G268='786прил2ПланГРБС Отчёт'!I451</f>
        <v>1</v>
      </c>
      <c r="P268" s="79" t="b">
        <f>H268='786прил2ПланГРБС Отчёт'!J451</f>
        <v>1</v>
      </c>
      <c r="Q268" s="79" t="b">
        <f>I268='786прил2ПланГРБС Отчёт'!K451</f>
        <v>1</v>
      </c>
    </row>
    <row r="269" spans="1:11" s="79" customFormat="1" ht="47.25">
      <c r="A269" s="9"/>
      <c r="B269" s="9"/>
      <c r="C269" s="12" t="s">
        <v>953</v>
      </c>
      <c r="D269" s="8">
        <f t="shared" si="43"/>
        <v>0</v>
      </c>
      <c r="E269" s="8">
        <f>E271+E278</f>
        <v>0</v>
      </c>
      <c r="F269" s="8">
        <f>F271+F278</f>
        <v>0</v>
      </c>
      <c r="G269" s="8">
        <f aca="true" t="shared" si="46" ref="G269:G332">D269</f>
        <v>0</v>
      </c>
      <c r="H269" s="8">
        <f aca="true" t="shared" si="47" ref="H269:H332">E269</f>
        <v>0</v>
      </c>
      <c r="I269" s="8">
        <f aca="true" t="shared" si="48" ref="I269:I332">F269</f>
        <v>0</v>
      </c>
      <c r="J269" s="105" t="b">
        <f t="shared" si="44"/>
        <v>1</v>
      </c>
      <c r="K269" s="79" t="b">
        <f t="shared" si="45"/>
        <v>1</v>
      </c>
    </row>
    <row r="270" spans="1:11" s="79" customFormat="1" ht="15.75">
      <c r="A270" s="9"/>
      <c r="B270" s="9"/>
      <c r="C270" s="12" t="s">
        <v>352</v>
      </c>
      <c r="D270" s="8"/>
      <c r="E270" s="8"/>
      <c r="F270" s="8"/>
      <c r="G270" s="8">
        <f t="shared" si="46"/>
        <v>0</v>
      </c>
      <c r="H270" s="8">
        <f t="shared" si="47"/>
        <v>0</v>
      </c>
      <c r="I270" s="8">
        <f t="shared" si="48"/>
        <v>0</v>
      </c>
      <c r="J270" s="105" t="b">
        <f t="shared" si="44"/>
        <v>1</v>
      </c>
      <c r="K270" s="79" t="b">
        <f t="shared" si="45"/>
        <v>1</v>
      </c>
    </row>
    <row r="271" spans="1:11" s="79" customFormat="1" ht="94.5">
      <c r="A271" s="9"/>
      <c r="B271" s="9"/>
      <c r="C271" s="12" t="s">
        <v>952</v>
      </c>
      <c r="D271" s="8">
        <f t="shared" si="43"/>
        <v>0</v>
      </c>
      <c r="E271" s="11">
        <v>0</v>
      </c>
      <c r="F271" s="8">
        <f>F272+F273+F274+F275+F276+F277</f>
        <v>0</v>
      </c>
      <c r="G271" s="8">
        <f t="shared" si="46"/>
        <v>0</v>
      </c>
      <c r="H271" s="8">
        <f t="shared" si="47"/>
        <v>0</v>
      </c>
      <c r="I271" s="8">
        <f t="shared" si="48"/>
        <v>0</v>
      </c>
      <c r="J271" s="105" t="b">
        <f t="shared" si="44"/>
        <v>1</v>
      </c>
      <c r="K271" s="79" t="b">
        <f t="shared" si="45"/>
        <v>1</v>
      </c>
    </row>
    <row r="272" spans="1:11" s="79" customFormat="1" ht="78.75">
      <c r="A272" s="9"/>
      <c r="B272" s="9"/>
      <c r="C272" s="13" t="s">
        <v>353</v>
      </c>
      <c r="D272" s="8">
        <f t="shared" si="43"/>
        <v>0</v>
      </c>
      <c r="E272" s="11">
        <v>0</v>
      </c>
      <c r="F272" s="11">
        <v>0</v>
      </c>
      <c r="G272" s="8">
        <f t="shared" si="46"/>
        <v>0</v>
      </c>
      <c r="H272" s="8">
        <f t="shared" si="47"/>
        <v>0</v>
      </c>
      <c r="I272" s="8">
        <f t="shared" si="48"/>
        <v>0</v>
      </c>
      <c r="J272" s="105" t="b">
        <f t="shared" si="44"/>
        <v>1</v>
      </c>
      <c r="K272" s="79" t="b">
        <f t="shared" si="45"/>
        <v>1</v>
      </c>
    </row>
    <row r="273" spans="1:11" s="79" customFormat="1" ht="110.25">
      <c r="A273" s="9"/>
      <c r="B273" s="9"/>
      <c r="C273" s="13" t="s">
        <v>354</v>
      </c>
      <c r="D273" s="8">
        <f t="shared" si="43"/>
        <v>0</v>
      </c>
      <c r="E273" s="11">
        <v>0</v>
      </c>
      <c r="F273" s="11">
        <v>0</v>
      </c>
      <c r="G273" s="8">
        <f t="shared" si="46"/>
        <v>0</v>
      </c>
      <c r="H273" s="8">
        <f t="shared" si="47"/>
        <v>0</v>
      </c>
      <c r="I273" s="8">
        <f t="shared" si="48"/>
        <v>0</v>
      </c>
      <c r="J273" s="105" t="b">
        <f t="shared" si="44"/>
        <v>1</v>
      </c>
      <c r="K273" s="79" t="b">
        <f t="shared" si="45"/>
        <v>1</v>
      </c>
    </row>
    <row r="274" spans="1:11" s="79" customFormat="1" ht="78.75">
      <c r="A274" s="9"/>
      <c r="B274" s="9"/>
      <c r="C274" s="13" t="s">
        <v>794</v>
      </c>
      <c r="D274" s="8">
        <f t="shared" si="43"/>
        <v>0</v>
      </c>
      <c r="E274" s="11">
        <v>0</v>
      </c>
      <c r="F274" s="11">
        <v>0</v>
      </c>
      <c r="G274" s="8">
        <f t="shared" si="46"/>
        <v>0</v>
      </c>
      <c r="H274" s="8">
        <f t="shared" si="47"/>
        <v>0</v>
      </c>
      <c r="I274" s="8">
        <f t="shared" si="48"/>
        <v>0</v>
      </c>
      <c r="J274" s="105" t="b">
        <f t="shared" si="44"/>
        <v>1</v>
      </c>
      <c r="K274" s="79" t="b">
        <f t="shared" si="45"/>
        <v>1</v>
      </c>
    </row>
    <row r="275" spans="1:11" s="79" customFormat="1" ht="110.25">
      <c r="A275" s="9"/>
      <c r="B275" s="9"/>
      <c r="C275" s="13" t="s">
        <v>795</v>
      </c>
      <c r="D275" s="8">
        <f t="shared" si="43"/>
        <v>0</v>
      </c>
      <c r="E275" s="11">
        <v>0</v>
      </c>
      <c r="F275" s="11">
        <v>0</v>
      </c>
      <c r="G275" s="8">
        <f t="shared" si="46"/>
        <v>0</v>
      </c>
      <c r="H275" s="8">
        <f t="shared" si="47"/>
        <v>0</v>
      </c>
      <c r="I275" s="8">
        <f t="shared" si="48"/>
        <v>0</v>
      </c>
      <c r="J275" s="105" t="b">
        <f t="shared" si="44"/>
        <v>1</v>
      </c>
      <c r="K275" s="79" t="b">
        <f t="shared" si="45"/>
        <v>1</v>
      </c>
    </row>
    <row r="276" spans="1:11" s="79" customFormat="1" ht="94.5">
      <c r="A276" s="9"/>
      <c r="B276" s="9"/>
      <c r="C276" s="13" t="s">
        <v>951</v>
      </c>
      <c r="D276" s="8">
        <f t="shared" si="43"/>
        <v>0</v>
      </c>
      <c r="E276" s="11">
        <v>0</v>
      </c>
      <c r="F276" s="11">
        <v>0</v>
      </c>
      <c r="G276" s="8">
        <f t="shared" si="46"/>
        <v>0</v>
      </c>
      <c r="H276" s="8">
        <f t="shared" si="47"/>
        <v>0</v>
      </c>
      <c r="I276" s="8">
        <f t="shared" si="48"/>
        <v>0</v>
      </c>
      <c r="J276" s="105" t="b">
        <f t="shared" si="44"/>
        <v>1</v>
      </c>
      <c r="K276" s="79" t="b">
        <f t="shared" si="45"/>
        <v>1</v>
      </c>
    </row>
    <row r="277" spans="1:11" s="79" customFormat="1" ht="110.25">
      <c r="A277" s="9"/>
      <c r="B277" s="9"/>
      <c r="C277" s="13" t="s">
        <v>796</v>
      </c>
      <c r="D277" s="8">
        <f t="shared" si="43"/>
        <v>0</v>
      </c>
      <c r="E277" s="11">
        <v>0</v>
      </c>
      <c r="F277" s="11">
        <v>0</v>
      </c>
      <c r="G277" s="8">
        <f t="shared" si="46"/>
        <v>0</v>
      </c>
      <c r="H277" s="8">
        <f t="shared" si="47"/>
        <v>0</v>
      </c>
      <c r="I277" s="8">
        <f t="shared" si="48"/>
        <v>0</v>
      </c>
      <c r="J277" s="105" t="b">
        <f t="shared" si="44"/>
        <v>1</v>
      </c>
      <c r="K277" s="79" t="b">
        <f t="shared" si="45"/>
        <v>1</v>
      </c>
    </row>
    <row r="278" spans="1:11" s="79" customFormat="1" ht="78.75">
      <c r="A278" s="9"/>
      <c r="B278" s="9"/>
      <c r="C278" s="12" t="s">
        <v>370</v>
      </c>
      <c r="D278" s="8">
        <f t="shared" si="43"/>
        <v>0</v>
      </c>
      <c r="E278" s="11">
        <v>0</v>
      </c>
      <c r="F278" s="11">
        <v>0</v>
      </c>
      <c r="G278" s="8">
        <f t="shared" si="46"/>
        <v>0</v>
      </c>
      <c r="H278" s="8">
        <f t="shared" si="47"/>
        <v>0</v>
      </c>
      <c r="I278" s="8">
        <f t="shared" si="48"/>
        <v>0</v>
      </c>
      <c r="J278" s="105" t="b">
        <f t="shared" si="44"/>
        <v>1</v>
      </c>
      <c r="K278" s="79" t="b">
        <f t="shared" si="45"/>
        <v>1</v>
      </c>
    </row>
    <row r="279" spans="1:11" s="79" customFormat="1" ht="15.75">
      <c r="A279" s="9"/>
      <c r="B279" s="9"/>
      <c r="C279" s="12" t="s">
        <v>950</v>
      </c>
      <c r="D279" s="8">
        <f t="shared" si="43"/>
        <v>0</v>
      </c>
      <c r="E279" s="11">
        <v>0</v>
      </c>
      <c r="F279" s="11">
        <v>0</v>
      </c>
      <c r="G279" s="8">
        <f t="shared" si="46"/>
        <v>0</v>
      </c>
      <c r="H279" s="8">
        <f t="shared" si="47"/>
        <v>0</v>
      </c>
      <c r="I279" s="8">
        <f t="shared" si="48"/>
        <v>0</v>
      </c>
      <c r="J279" s="105" t="b">
        <f t="shared" si="44"/>
        <v>1</v>
      </c>
      <c r="K279" s="79" t="b">
        <f t="shared" si="45"/>
        <v>1</v>
      </c>
    </row>
    <row r="280" spans="1:11" s="79" customFormat="1" ht="15.75">
      <c r="A280" s="10"/>
      <c r="B280" s="10"/>
      <c r="C280" s="12" t="s">
        <v>842</v>
      </c>
      <c r="D280" s="8">
        <f t="shared" si="43"/>
        <v>510</v>
      </c>
      <c r="E280" s="8">
        <f>E281+E283+E286</f>
        <v>0</v>
      </c>
      <c r="F280" s="8">
        <f>F281+F283+F286</f>
        <v>510</v>
      </c>
      <c r="G280" s="8">
        <f t="shared" si="46"/>
        <v>510</v>
      </c>
      <c r="H280" s="8">
        <f t="shared" si="47"/>
        <v>0</v>
      </c>
      <c r="I280" s="8">
        <f t="shared" si="48"/>
        <v>510</v>
      </c>
      <c r="J280" s="105" t="b">
        <f t="shared" si="44"/>
        <v>1</v>
      </c>
      <c r="K280" s="79" t="b">
        <f t="shared" si="45"/>
        <v>1</v>
      </c>
    </row>
    <row r="281" spans="1:11" s="79" customFormat="1" ht="15.75">
      <c r="A281" s="7" t="str">
        <f>'786прил2ПланГРБС Отчёт'!A454</f>
        <v>Мероприятие 3.4.2</v>
      </c>
      <c r="B281" s="280" t="s">
        <v>798</v>
      </c>
      <c r="C281" s="12" t="s">
        <v>949</v>
      </c>
      <c r="D281" s="8">
        <f t="shared" si="43"/>
        <v>20</v>
      </c>
      <c r="E281" s="11">
        <f>E282</f>
        <v>0</v>
      </c>
      <c r="F281" s="11">
        <f>F282</f>
        <v>20</v>
      </c>
      <c r="G281" s="8">
        <f t="shared" si="46"/>
        <v>20</v>
      </c>
      <c r="H281" s="8">
        <f t="shared" si="47"/>
        <v>0</v>
      </c>
      <c r="I281" s="8">
        <f t="shared" si="48"/>
        <v>20</v>
      </c>
      <c r="J281" s="105" t="b">
        <f t="shared" si="44"/>
        <v>1</v>
      </c>
      <c r="K281" s="79" t="b">
        <f t="shared" si="45"/>
        <v>1</v>
      </c>
    </row>
    <row r="282" spans="1:11" s="79" customFormat="1" ht="91.5" customHeight="1">
      <c r="A282" s="10"/>
      <c r="B282" s="281"/>
      <c r="C282" s="12" t="s">
        <v>842</v>
      </c>
      <c r="D282" s="8">
        <f t="shared" si="43"/>
        <v>20</v>
      </c>
      <c r="E282" s="11">
        <f>'786прил2ПланГРБС Отчёт'!G455</f>
        <v>0</v>
      </c>
      <c r="F282" s="11">
        <f>'786прил2ПланГРБС Отчёт'!H455</f>
        <v>20</v>
      </c>
      <c r="G282" s="8">
        <f t="shared" si="46"/>
        <v>20</v>
      </c>
      <c r="H282" s="8">
        <f t="shared" si="47"/>
        <v>0</v>
      </c>
      <c r="I282" s="8">
        <f t="shared" si="48"/>
        <v>20</v>
      </c>
      <c r="J282" s="105" t="b">
        <f t="shared" si="44"/>
        <v>1</v>
      </c>
      <c r="K282" s="79" t="b">
        <f t="shared" si="45"/>
        <v>1</v>
      </c>
    </row>
    <row r="283" spans="1:11" s="79" customFormat="1" ht="15.75">
      <c r="A283" s="7" t="str">
        <f>'786прил2ПланГРБС Отчёт'!A457</f>
        <v>Мероприятие 3.4.4</v>
      </c>
      <c r="B283" s="287" t="s">
        <v>81</v>
      </c>
      <c r="C283" s="12" t="s">
        <v>949</v>
      </c>
      <c r="D283" s="8">
        <f t="shared" si="43"/>
        <v>300</v>
      </c>
      <c r="E283" s="11">
        <f>E284</f>
        <v>0</v>
      </c>
      <c r="F283" s="11">
        <f>F284</f>
        <v>300</v>
      </c>
      <c r="G283" s="8">
        <f t="shared" si="46"/>
        <v>300</v>
      </c>
      <c r="H283" s="8">
        <f t="shared" si="47"/>
        <v>0</v>
      </c>
      <c r="I283" s="8">
        <f t="shared" si="48"/>
        <v>300</v>
      </c>
      <c r="J283" s="105" t="b">
        <f t="shared" si="44"/>
        <v>1</v>
      </c>
      <c r="K283" s="79" t="b">
        <f t="shared" si="45"/>
        <v>1</v>
      </c>
    </row>
    <row r="284" spans="1:11" s="79" customFormat="1" ht="38.25" customHeight="1">
      <c r="A284" s="10"/>
      <c r="B284" s="288"/>
      <c r="C284" s="12" t="s">
        <v>842</v>
      </c>
      <c r="D284" s="8">
        <f t="shared" si="43"/>
        <v>300</v>
      </c>
      <c r="E284" s="11">
        <f>'786прил2ПланГРБС Отчёт'!G458</f>
        <v>0</v>
      </c>
      <c r="F284" s="11">
        <f>'786прил2ПланГРБС Отчёт'!H458</f>
        <v>300</v>
      </c>
      <c r="G284" s="8">
        <f t="shared" si="46"/>
        <v>300</v>
      </c>
      <c r="H284" s="8">
        <f t="shared" si="47"/>
        <v>0</v>
      </c>
      <c r="I284" s="8">
        <f t="shared" si="48"/>
        <v>300</v>
      </c>
      <c r="J284" s="105" t="b">
        <f t="shared" si="44"/>
        <v>1</v>
      </c>
      <c r="K284" s="79" t="b">
        <f t="shared" si="45"/>
        <v>1</v>
      </c>
    </row>
    <row r="285" spans="1:11" s="79" customFormat="1" ht="31.5">
      <c r="A285" s="9" t="s">
        <v>380</v>
      </c>
      <c r="B285" s="98" t="s">
        <v>381</v>
      </c>
      <c r="C285" s="12" t="s">
        <v>949</v>
      </c>
      <c r="D285" s="8">
        <f>D286</f>
        <v>190</v>
      </c>
      <c r="E285" s="8">
        <f>E286</f>
        <v>0</v>
      </c>
      <c r="F285" s="8">
        <f>F286</f>
        <v>190</v>
      </c>
      <c r="G285" s="8">
        <f>D285</f>
        <v>190</v>
      </c>
      <c r="H285" s="8">
        <f t="shared" si="47"/>
        <v>0</v>
      </c>
      <c r="I285" s="8">
        <f t="shared" si="48"/>
        <v>190</v>
      </c>
      <c r="J285" s="105" t="b">
        <f t="shared" si="44"/>
        <v>1</v>
      </c>
      <c r="K285" s="79" t="b">
        <f t="shared" si="45"/>
        <v>1</v>
      </c>
    </row>
    <row r="286" spans="1:11" s="79" customFormat="1" ht="15.75">
      <c r="A286" s="9"/>
      <c r="B286" s="98"/>
      <c r="C286" s="12" t="s">
        <v>842</v>
      </c>
      <c r="D286" s="8">
        <f>'786прил2ПланГРБС Отчёт'!F460</f>
        <v>190</v>
      </c>
      <c r="E286" s="8">
        <f>'786прил2ПланГРБС Отчёт'!G460</f>
        <v>0</v>
      </c>
      <c r="F286" s="8">
        <f>'786прил2ПланГРБС Отчёт'!H460</f>
        <v>190</v>
      </c>
      <c r="G286" s="8">
        <f>D286</f>
        <v>190</v>
      </c>
      <c r="H286" s="8">
        <f t="shared" si="47"/>
        <v>0</v>
      </c>
      <c r="I286" s="8">
        <f t="shared" si="48"/>
        <v>190</v>
      </c>
      <c r="J286" s="105" t="b">
        <f t="shared" si="44"/>
        <v>1</v>
      </c>
      <c r="K286" s="79" t="b">
        <f t="shared" si="45"/>
        <v>1</v>
      </c>
    </row>
    <row r="287" spans="1:17" s="79" customFormat="1" ht="66.75" customHeight="1">
      <c r="A287" s="7" t="s">
        <v>533</v>
      </c>
      <c r="B287" s="7" t="s">
        <v>76</v>
      </c>
      <c r="C287" s="26" t="s">
        <v>949</v>
      </c>
      <c r="D287" s="25">
        <f t="shared" si="43"/>
        <v>100</v>
      </c>
      <c r="E287" s="25">
        <f>E288+E298+E299</f>
        <v>0</v>
      </c>
      <c r="F287" s="25">
        <f>F288+F298+F299</f>
        <v>100</v>
      </c>
      <c r="G287" s="25">
        <f t="shared" si="46"/>
        <v>100</v>
      </c>
      <c r="H287" s="25">
        <f t="shared" si="47"/>
        <v>0</v>
      </c>
      <c r="I287" s="25">
        <f t="shared" si="48"/>
        <v>100</v>
      </c>
      <c r="J287" s="105" t="b">
        <f t="shared" si="44"/>
        <v>1</v>
      </c>
      <c r="K287" s="79" t="b">
        <f t="shared" si="45"/>
        <v>1</v>
      </c>
      <c r="L287" s="79" t="b">
        <f>D287='786прил2ПланГРБС Отчёт'!F463</f>
        <v>1</v>
      </c>
      <c r="M287" s="79" t="b">
        <f>E287='786прил2ПланГРБС Отчёт'!G463</f>
        <v>1</v>
      </c>
      <c r="N287" s="79" t="b">
        <f>F287='786прил2ПланГРБС Отчёт'!H463</f>
        <v>1</v>
      </c>
      <c r="O287" s="79" t="b">
        <f>G287='786прил2ПланГРБС Отчёт'!I463</f>
        <v>1</v>
      </c>
      <c r="P287" s="79" t="b">
        <f>H287='786прил2ПланГРБС Отчёт'!J463</f>
        <v>1</v>
      </c>
      <c r="Q287" s="79" t="b">
        <f>I287='786прил2ПланГРБС Отчёт'!K463</f>
        <v>1</v>
      </c>
    </row>
    <row r="288" spans="1:11" s="79" customFormat="1" ht="47.25">
      <c r="A288" s="9"/>
      <c r="B288" s="9"/>
      <c r="C288" s="12" t="s">
        <v>953</v>
      </c>
      <c r="D288" s="8">
        <f t="shared" si="43"/>
        <v>0</v>
      </c>
      <c r="E288" s="8">
        <v>0</v>
      </c>
      <c r="F288" s="8">
        <v>0</v>
      </c>
      <c r="G288" s="8">
        <f t="shared" si="46"/>
        <v>0</v>
      </c>
      <c r="H288" s="8">
        <f t="shared" si="47"/>
        <v>0</v>
      </c>
      <c r="I288" s="8">
        <f t="shared" si="48"/>
        <v>0</v>
      </c>
      <c r="J288" s="105" t="b">
        <f t="shared" si="44"/>
        <v>1</v>
      </c>
      <c r="K288" s="79" t="b">
        <f t="shared" si="45"/>
        <v>1</v>
      </c>
    </row>
    <row r="289" spans="1:11" s="79" customFormat="1" ht="15.75">
      <c r="A289" s="9"/>
      <c r="B289" s="9"/>
      <c r="C289" s="12" t="s">
        <v>352</v>
      </c>
      <c r="D289" s="8"/>
      <c r="E289" s="8"/>
      <c r="F289" s="8"/>
      <c r="G289" s="8">
        <f t="shared" si="46"/>
        <v>0</v>
      </c>
      <c r="H289" s="8">
        <f t="shared" si="47"/>
        <v>0</v>
      </c>
      <c r="I289" s="8">
        <f t="shared" si="48"/>
        <v>0</v>
      </c>
      <c r="J289" s="105" t="b">
        <f t="shared" si="44"/>
        <v>1</v>
      </c>
      <c r="K289" s="79" t="b">
        <f t="shared" si="45"/>
        <v>1</v>
      </c>
    </row>
    <row r="290" spans="1:11" s="79" customFormat="1" ht="94.5">
      <c r="A290" s="9"/>
      <c r="B290" s="9"/>
      <c r="C290" s="12" t="s">
        <v>952</v>
      </c>
      <c r="D290" s="8">
        <f t="shared" si="43"/>
        <v>0</v>
      </c>
      <c r="E290" s="8">
        <v>0</v>
      </c>
      <c r="F290" s="8">
        <v>0</v>
      </c>
      <c r="G290" s="8">
        <f t="shared" si="46"/>
        <v>0</v>
      </c>
      <c r="H290" s="8">
        <f t="shared" si="47"/>
        <v>0</v>
      </c>
      <c r="I290" s="8">
        <f t="shared" si="48"/>
        <v>0</v>
      </c>
      <c r="J290" s="105" t="b">
        <f t="shared" si="44"/>
        <v>1</v>
      </c>
      <c r="K290" s="79" t="b">
        <f t="shared" si="45"/>
        <v>1</v>
      </c>
    </row>
    <row r="291" spans="1:11" s="79" customFormat="1" ht="78.75">
      <c r="A291" s="9"/>
      <c r="B291" s="9"/>
      <c r="C291" s="13" t="s">
        <v>353</v>
      </c>
      <c r="D291" s="8">
        <f t="shared" si="43"/>
        <v>0</v>
      </c>
      <c r="E291" s="11">
        <v>0</v>
      </c>
      <c r="F291" s="11">
        <v>0</v>
      </c>
      <c r="G291" s="8">
        <f t="shared" si="46"/>
        <v>0</v>
      </c>
      <c r="H291" s="8">
        <f t="shared" si="47"/>
        <v>0</v>
      </c>
      <c r="I291" s="8">
        <f t="shared" si="48"/>
        <v>0</v>
      </c>
      <c r="J291" s="105" t="b">
        <f t="shared" si="44"/>
        <v>1</v>
      </c>
      <c r="K291" s="79" t="b">
        <f t="shared" si="45"/>
        <v>1</v>
      </c>
    </row>
    <row r="292" spans="1:11" s="79" customFormat="1" ht="110.25">
      <c r="A292" s="9"/>
      <c r="B292" s="9"/>
      <c r="C292" s="13" t="s">
        <v>354</v>
      </c>
      <c r="D292" s="8">
        <f t="shared" si="43"/>
        <v>0</v>
      </c>
      <c r="E292" s="11">
        <v>0</v>
      </c>
      <c r="F292" s="11">
        <v>0</v>
      </c>
      <c r="G292" s="8">
        <f t="shared" si="46"/>
        <v>0</v>
      </c>
      <c r="H292" s="8">
        <f t="shared" si="47"/>
        <v>0</v>
      </c>
      <c r="I292" s="8">
        <f t="shared" si="48"/>
        <v>0</v>
      </c>
      <c r="J292" s="105" t="b">
        <f t="shared" si="44"/>
        <v>1</v>
      </c>
      <c r="K292" s="79" t="b">
        <f t="shared" si="45"/>
        <v>1</v>
      </c>
    </row>
    <row r="293" spans="1:11" s="79" customFormat="1" ht="78.75">
      <c r="A293" s="9"/>
      <c r="B293" s="9"/>
      <c r="C293" s="13" t="s">
        <v>794</v>
      </c>
      <c r="D293" s="8">
        <f aca="true" t="shared" si="49" ref="D293:D301">E293+F293</f>
        <v>0</v>
      </c>
      <c r="E293" s="11">
        <v>0</v>
      </c>
      <c r="F293" s="11">
        <v>0</v>
      </c>
      <c r="G293" s="8">
        <f t="shared" si="46"/>
        <v>0</v>
      </c>
      <c r="H293" s="8">
        <f t="shared" si="47"/>
        <v>0</v>
      </c>
      <c r="I293" s="8">
        <f t="shared" si="48"/>
        <v>0</v>
      </c>
      <c r="J293" s="105" t="b">
        <f t="shared" si="44"/>
        <v>1</v>
      </c>
      <c r="K293" s="79" t="b">
        <f t="shared" si="45"/>
        <v>1</v>
      </c>
    </row>
    <row r="294" spans="1:11" s="79" customFormat="1" ht="110.25">
      <c r="A294" s="9"/>
      <c r="B294" s="9"/>
      <c r="C294" s="13" t="s">
        <v>795</v>
      </c>
      <c r="D294" s="8">
        <f t="shared" si="49"/>
        <v>0</v>
      </c>
      <c r="E294" s="11">
        <v>0</v>
      </c>
      <c r="F294" s="11">
        <v>0</v>
      </c>
      <c r="G294" s="8">
        <f t="shared" si="46"/>
        <v>0</v>
      </c>
      <c r="H294" s="8">
        <f t="shared" si="47"/>
        <v>0</v>
      </c>
      <c r="I294" s="8">
        <f t="shared" si="48"/>
        <v>0</v>
      </c>
      <c r="J294" s="105" t="b">
        <f t="shared" si="44"/>
        <v>1</v>
      </c>
      <c r="K294" s="79" t="b">
        <f t="shared" si="45"/>
        <v>1</v>
      </c>
    </row>
    <row r="295" spans="1:11" s="79" customFormat="1" ht="94.5">
      <c r="A295" s="9"/>
      <c r="B295" s="9"/>
      <c r="C295" s="13" t="s">
        <v>951</v>
      </c>
      <c r="D295" s="8">
        <f t="shared" si="49"/>
        <v>0</v>
      </c>
      <c r="E295" s="11">
        <v>0</v>
      </c>
      <c r="F295" s="11">
        <v>0</v>
      </c>
      <c r="G295" s="8">
        <f t="shared" si="46"/>
        <v>0</v>
      </c>
      <c r="H295" s="8">
        <f t="shared" si="47"/>
        <v>0</v>
      </c>
      <c r="I295" s="8">
        <f t="shared" si="48"/>
        <v>0</v>
      </c>
      <c r="J295" s="105" t="b">
        <f t="shared" si="44"/>
        <v>1</v>
      </c>
      <c r="K295" s="79" t="b">
        <f t="shared" si="45"/>
        <v>1</v>
      </c>
    </row>
    <row r="296" spans="1:11" s="79" customFormat="1" ht="110.25">
      <c r="A296" s="9"/>
      <c r="B296" s="9"/>
      <c r="C296" s="13" t="s">
        <v>796</v>
      </c>
      <c r="D296" s="8">
        <f t="shared" si="49"/>
        <v>0</v>
      </c>
      <c r="E296" s="11">
        <v>0</v>
      </c>
      <c r="F296" s="11">
        <v>0</v>
      </c>
      <c r="G296" s="8">
        <f t="shared" si="46"/>
        <v>0</v>
      </c>
      <c r="H296" s="8">
        <f t="shared" si="47"/>
        <v>0</v>
      </c>
      <c r="I296" s="8">
        <f t="shared" si="48"/>
        <v>0</v>
      </c>
      <c r="J296" s="105" t="b">
        <f t="shared" si="44"/>
        <v>1</v>
      </c>
      <c r="K296" s="79" t="b">
        <f t="shared" si="45"/>
        <v>1</v>
      </c>
    </row>
    <row r="297" spans="1:11" s="79" customFormat="1" ht="78.75">
      <c r="A297" s="9"/>
      <c r="B297" s="9"/>
      <c r="C297" s="12" t="s">
        <v>370</v>
      </c>
      <c r="D297" s="8">
        <f t="shared" si="49"/>
        <v>0</v>
      </c>
      <c r="E297" s="11">
        <v>0</v>
      </c>
      <c r="F297" s="11">
        <v>0</v>
      </c>
      <c r="G297" s="8">
        <f t="shared" si="46"/>
        <v>0</v>
      </c>
      <c r="H297" s="8">
        <f t="shared" si="47"/>
        <v>0</v>
      </c>
      <c r="I297" s="8">
        <f t="shared" si="48"/>
        <v>0</v>
      </c>
      <c r="J297" s="105" t="b">
        <f t="shared" si="44"/>
        <v>1</v>
      </c>
      <c r="K297" s="79" t="b">
        <f t="shared" si="45"/>
        <v>1</v>
      </c>
    </row>
    <row r="298" spans="1:11" s="79" customFormat="1" ht="15.75">
      <c r="A298" s="9"/>
      <c r="B298" s="9"/>
      <c r="C298" s="12" t="s">
        <v>950</v>
      </c>
      <c r="D298" s="8">
        <f t="shared" si="49"/>
        <v>0</v>
      </c>
      <c r="E298" s="11">
        <v>0</v>
      </c>
      <c r="F298" s="11">
        <v>0</v>
      </c>
      <c r="G298" s="8">
        <f t="shared" si="46"/>
        <v>0</v>
      </c>
      <c r="H298" s="8">
        <f t="shared" si="47"/>
        <v>0</v>
      </c>
      <c r="I298" s="8">
        <f t="shared" si="48"/>
        <v>0</v>
      </c>
      <c r="J298" s="105" t="b">
        <f t="shared" si="44"/>
        <v>1</v>
      </c>
      <c r="K298" s="79" t="b">
        <f t="shared" si="45"/>
        <v>1</v>
      </c>
    </row>
    <row r="299" spans="1:11" s="79" customFormat="1" ht="15.75">
      <c r="A299" s="10"/>
      <c r="B299" s="10"/>
      <c r="C299" s="12" t="s">
        <v>842</v>
      </c>
      <c r="D299" s="8">
        <f t="shared" si="49"/>
        <v>100</v>
      </c>
      <c r="E299" s="8">
        <f>E300</f>
        <v>0</v>
      </c>
      <c r="F299" s="8">
        <f>F300</f>
        <v>100</v>
      </c>
      <c r="G299" s="8">
        <f t="shared" si="46"/>
        <v>100</v>
      </c>
      <c r="H299" s="8">
        <f t="shared" si="47"/>
        <v>0</v>
      </c>
      <c r="I299" s="8">
        <f t="shared" si="48"/>
        <v>100</v>
      </c>
      <c r="J299" s="105" t="b">
        <f t="shared" si="44"/>
        <v>1</v>
      </c>
      <c r="K299" s="79" t="b">
        <f t="shared" si="45"/>
        <v>1</v>
      </c>
    </row>
    <row r="300" spans="1:11" s="79" customFormat="1" ht="15.75">
      <c r="A300" s="7" t="str">
        <f>'786прил2ПланГРБС Отчёт'!A466</f>
        <v>Мероприятие 3.5.6</v>
      </c>
      <c r="B300" s="280" t="s">
        <v>523</v>
      </c>
      <c r="C300" s="12" t="s">
        <v>949</v>
      </c>
      <c r="D300" s="8">
        <f t="shared" si="49"/>
        <v>100</v>
      </c>
      <c r="E300" s="11">
        <f>E301</f>
        <v>0</v>
      </c>
      <c r="F300" s="11">
        <f>F301</f>
        <v>100</v>
      </c>
      <c r="G300" s="8">
        <f t="shared" si="46"/>
        <v>100</v>
      </c>
      <c r="H300" s="8">
        <f t="shared" si="47"/>
        <v>0</v>
      </c>
      <c r="I300" s="8">
        <f t="shared" si="48"/>
        <v>100</v>
      </c>
      <c r="J300" s="105" t="b">
        <f t="shared" si="44"/>
        <v>1</v>
      </c>
      <c r="K300" s="79" t="b">
        <f t="shared" si="45"/>
        <v>1</v>
      </c>
    </row>
    <row r="301" spans="1:11" s="79" customFormat="1" ht="164.25" customHeight="1">
      <c r="A301" s="10"/>
      <c r="B301" s="281"/>
      <c r="C301" s="12" t="s">
        <v>842</v>
      </c>
      <c r="D301" s="8">
        <f t="shared" si="49"/>
        <v>100</v>
      </c>
      <c r="E301" s="11">
        <f>'786прил2ПланГРБС Отчёт'!G467</f>
        <v>0</v>
      </c>
      <c r="F301" s="11">
        <f>'786прил2ПланГРБС Отчёт'!H467</f>
        <v>100</v>
      </c>
      <c r="G301" s="8">
        <f t="shared" si="46"/>
        <v>100</v>
      </c>
      <c r="H301" s="8">
        <f t="shared" si="47"/>
        <v>0</v>
      </c>
      <c r="I301" s="8">
        <f t="shared" si="48"/>
        <v>100</v>
      </c>
      <c r="J301" s="105" t="b">
        <f t="shared" si="44"/>
        <v>1</v>
      </c>
      <c r="K301" s="79" t="b">
        <f t="shared" si="45"/>
        <v>1</v>
      </c>
    </row>
    <row r="302" spans="1:17" s="79" customFormat="1" ht="31.5">
      <c r="A302" s="7" t="s">
        <v>229</v>
      </c>
      <c r="B302" s="7" t="s">
        <v>825</v>
      </c>
      <c r="C302" s="26" t="s">
        <v>949</v>
      </c>
      <c r="D302" s="41">
        <f>D303+D313+D314</f>
        <v>29985.800000000003</v>
      </c>
      <c r="E302" s="41">
        <f>E303+E313+E314</f>
        <v>29386</v>
      </c>
      <c r="F302" s="41">
        <f>F303+F313+F314</f>
        <v>599.8</v>
      </c>
      <c r="G302" s="41">
        <f t="shared" si="46"/>
        <v>29985.800000000003</v>
      </c>
      <c r="H302" s="41">
        <f t="shared" si="47"/>
        <v>29386</v>
      </c>
      <c r="I302" s="41">
        <f t="shared" si="48"/>
        <v>599.8</v>
      </c>
      <c r="J302" s="105" t="b">
        <f t="shared" si="44"/>
        <v>1</v>
      </c>
      <c r="K302" s="79" t="b">
        <f t="shared" si="45"/>
        <v>1</v>
      </c>
      <c r="L302" s="79" t="b">
        <f>D302='786прил2ПланГРБС Отчёт'!F469</f>
        <v>1</v>
      </c>
      <c r="M302" s="79" t="b">
        <f>E302='786прил2ПланГРБС Отчёт'!G469</f>
        <v>1</v>
      </c>
      <c r="N302" s="79" t="b">
        <f>F302='786прил2ПланГРБС Отчёт'!H469</f>
        <v>1</v>
      </c>
      <c r="O302" s="79" t="b">
        <f>G302='786прил2ПланГРБС Отчёт'!I469</f>
        <v>1</v>
      </c>
      <c r="P302" s="79" t="b">
        <f>H302='786прил2ПланГРБС Отчёт'!J469</f>
        <v>1</v>
      </c>
      <c r="Q302" s="79" t="b">
        <f>I302='786прил2ПланГРБС Отчёт'!K469</f>
        <v>1</v>
      </c>
    </row>
    <row r="303" spans="1:11" s="79" customFormat="1" ht="47.25">
      <c r="A303" s="9"/>
      <c r="B303" s="9"/>
      <c r="C303" s="12" t="s">
        <v>953</v>
      </c>
      <c r="D303" s="11">
        <f>D305+D312</f>
        <v>0</v>
      </c>
      <c r="E303" s="11">
        <f>E305+E312</f>
        <v>0</v>
      </c>
      <c r="F303" s="11">
        <f>F305+F312</f>
        <v>0</v>
      </c>
      <c r="G303" s="11">
        <f t="shared" si="46"/>
        <v>0</v>
      </c>
      <c r="H303" s="11">
        <f t="shared" si="47"/>
        <v>0</v>
      </c>
      <c r="I303" s="11">
        <f t="shared" si="48"/>
        <v>0</v>
      </c>
      <c r="J303" s="105" t="b">
        <f t="shared" si="44"/>
        <v>1</v>
      </c>
      <c r="K303" s="79" t="b">
        <f t="shared" si="45"/>
        <v>1</v>
      </c>
    </row>
    <row r="304" spans="1:11" s="79" customFormat="1" ht="15.75">
      <c r="A304" s="9"/>
      <c r="B304" s="9"/>
      <c r="C304" s="12" t="s">
        <v>352</v>
      </c>
      <c r="D304" s="8"/>
      <c r="E304" s="11"/>
      <c r="F304" s="11"/>
      <c r="G304" s="8">
        <f t="shared" si="46"/>
        <v>0</v>
      </c>
      <c r="H304" s="8">
        <f t="shared" si="47"/>
        <v>0</v>
      </c>
      <c r="I304" s="8">
        <f t="shared" si="48"/>
        <v>0</v>
      </c>
      <c r="J304" s="105" t="b">
        <f t="shared" si="44"/>
        <v>1</v>
      </c>
      <c r="K304" s="79" t="b">
        <f t="shared" si="45"/>
        <v>1</v>
      </c>
    </row>
    <row r="305" spans="1:11" s="79" customFormat="1" ht="94.5">
      <c r="A305" s="9"/>
      <c r="B305" s="9"/>
      <c r="C305" s="12" t="s">
        <v>952</v>
      </c>
      <c r="D305" s="11">
        <f>SUM(D306:D311)</f>
        <v>0</v>
      </c>
      <c r="E305" s="11">
        <f>SUM(E306:E311)</f>
        <v>0</v>
      </c>
      <c r="F305" s="11">
        <f>SUM(F306:F311)</f>
        <v>0</v>
      </c>
      <c r="G305" s="11">
        <f t="shared" si="46"/>
        <v>0</v>
      </c>
      <c r="H305" s="11">
        <f t="shared" si="47"/>
        <v>0</v>
      </c>
      <c r="I305" s="11">
        <f t="shared" si="48"/>
        <v>0</v>
      </c>
      <c r="J305" s="105" t="b">
        <f t="shared" si="44"/>
        <v>1</v>
      </c>
      <c r="K305" s="79" t="b">
        <f t="shared" si="45"/>
        <v>1</v>
      </c>
    </row>
    <row r="306" spans="1:11" s="79" customFormat="1" ht="78.75">
      <c r="A306" s="9"/>
      <c r="B306" s="9"/>
      <c r="C306" s="13" t="s">
        <v>353</v>
      </c>
      <c r="D306" s="8">
        <f aca="true" t="shared" si="50" ref="D306:D311">E306+F306</f>
        <v>0</v>
      </c>
      <c r="E306" s="11">
        <v>0</v>
      </c>
      <c r="F306" s="11">
        <v>0</v>
      </c>
      <c r="G306" s="8">
        <f t="shared" si="46"/>
        <v>0</v>
      </c>
      <c r="H306" s="11">
        <f t="shared" si="47"/>
        <v>0</v>
      </c>
      <c r="I306" s="11">
        <f t="shared" si="48"/>
        <v>0</v>
      </c>
      <c r="J306" s="105" t="b">
        <f t="shared" si="44"/>
        <v>1</v>
      </c>
      <c r="K306" s="79" t="b">
        <f t="shared" si="45"/>
        <v>1</v>
      </c>
    </row>
    <row r="307" spans="1:11" s="79" customFormat="1" ht="110.25">
      <c r="A307" s="9"/>
      <c r="B307" s="9"/>
      <c r="C307" s="13" t="s">
        <v>354</v>
      </c>
      <c r="D307" s="8">
        <f t="shared" si="50"/>
        <v>0</v>
      </c>
      <c r="E307" s="11">
        <v>0</v>
      </c>
      <c r="F307" s="11">
        <v>0</v>
      </c>
      <c r="G307" s="8">
        <f t="shared" si="46"/>
        <v>0</v>
      </c>
      <c r="H307" s="11">
        <f t="shared" si="47"/>
        <v>0</v>
      </c>
      <c r="I307" s="11">
        <f t="shared" si="48"/>
        <v>0</v>
      </c>
      <c r="J307" s="105" t="b">
        <f t="shared" si="44"/>
        <v>1</v>
      </c>
      <c r="K307" s="79" t="b">
        <f t="shared" si="45"/>
        <v>1</v>
      </c>
    </row>
    <row r="308" spans="1:11" s="79" customFormat="1" ht="78.75">
      <c r="A308" s="9"/>
      <c r="B308" s="9"/>
      <c r="C308" s="13" t="s">
        <v>794</v>
      </c>
      <c r="D308" s="8">
        <f t="shared" si="50"/>
        <v>0</v>
      </c>
      <c r="E308" s="11">
        <v>0</v>
      </c>
      <c r="F308" s="11">
        <v>0</v>
      </c>
      <c r="G308" s="8">
        <f t="shared" si="46"/>
        <v>0</v>
      </c>
      <c r="H308" s="11">
        <f t="shared" si="47"/>
        <v>0</v>
      </c>
      <c r="I308" s="11">
        <f t="shared" si="48"/>
        <v>0</v>
      </c>
      <c r="J308" s="105" t="b">
        <f t="shared" si="44"/>
        <v>1</v>
      </c>
      <c r="K308" s="79" t="b">
        <f t="shared" si="45"/>
        <v>1</v>
      </c>
    </row>
    <row r="309" spans="1:11" s="79" customFormat="1" ht="110.25">
      <c r="A309" s="9"/>
      <c r="B309" s="9"/>
      <c r="C309" s="13" t="s">
        <v>795</v>
      </c>
      <c r="D309" s="8">
        <f t="shared" si="50"/>
        <v>0</v>
      </c>
      <c r="E309" s="11">
        <v>0</v>
      </c>
      <c r="F309" s="11">
        <v>0</v>
      </c>
      <c r="G309" s="8">
        <f t="shared" si="46"/>
        <v>0</v>
      </c>
      <c r="H309" s="11">
        <f t="shared" si="47"/>
        <v>0</v>
      </c>
      <c r="I309" s="11">
        <f t="shared" si="48"/>
        <v>0</v>
      </c>
      <c r="J309" s="105" t="b">
        <f t="shared" si="44"/>
        <v>1</v>
      </c>
      <c r="K309" s="79" t="b">
        <f t="shared" si="45"/>
        <v>1</v>
      </c>
    </row>
    <row r="310" spans="1:11" s="79" customFormat="1" ht="94.5">
      <c r="A310" s="9"/>
      <c r="B310" s="9"/>
      <c r="C310" s="13" t="s">
        <v>951</v>
      </c>
      <c r="D310" s="8">
        <f t="shared" si="50"/>
        <v>0</v>
      </c>
      <c r="E310" s="11">
        <v>0</v>
      </c>
      <c r="F310" s="11">
        <v>0</v>
      </c>
      <c r="G310" s="8">
        <f t="shared" si="46"/>
        <v>0</v>
      </c>
      <c r="H310" s="11">
        <f t="shared" si="47"/>
        <v>0</v>
      </c>
      <c r="I310" s="11">
        <f t="shared" si="48"/>
        <v>0</v>
      </c>
      <c r="J310" s="105" t="b">
        <f t="shared" si="44"/>
        <v>1</v>
      </c>
      <c r="K310" s="79" t="b">
        <f t="shared" si="45"/>
        <v>1</v>
      </c>
    </row>
    <row r="311" spans="1:11" s="79" customFormat="1" ht="110.25">
      <c r="A311" s="9"/>
      <c r="B311" s="9"/>
      <c r="C311" s="13" t="s">
        <v>796</v>
      </c>
      <c r="D311" s="8">
        <f t="shared" si="50"/>
        <v>0</v>
      </c>
      <c r="E311" s="11">
        <v>0</v>
      </c>
      <c r="F311" s="11">
        <v>0</v>
      </c>
      <c r="G311" s="8">
        <f t="shared" si="46"/>
        <v>0</v>
      </c>
      <c r="H311" s="11">
        <f t="shared" si="47"/>
        <v>0</v>
      </c>
      <c r="I311" s="11">
        <f t="shared" si="48"/>
        <v>0</v>
      </c>
      <c r="J311" s="105" t="b">
        <f t="shared" si="44"/>
        <v>1</v>
      </c>
      <c r="K311" s="79" t="b">
        <f t="shared" si="45"/>
        <v>1</v>
      </c>
    </row>
    <row r="312" spans="1:11" s="79" customFormat="1" ht="78.75">
      <c r="A312" s="9"/>
      <c r="B312" s="9"/>
      <c r="C312" s="12" t="s">
        <v>370</v>
      </c>
      <c r="D312" s="8">
        <f>E312+F312</f>
        <v>0</v>
      </c>
      <c r="E312" s="11">
        <v>0</v>
      </c>
      <c r="F312" s="11">
        <v>0</v>
      </c>
      <c r="G312" s="8">
        <f t="shared" si="46"/>
        <v>0</v>
      </c>
      <c r="H312" s="8">
        <f t="shared" si="47"/>
        <v>0</v>
      </c>
      <c r="I312" s="8">
        <f t="shared" si="48"/>
        <v>0</v>
      </c>
      <c r="J312" s="105" t="b">
        <f t="shared" si="44"/>
        <v>1</v>
      </c>
      <c r="K312" s="79" t="b">
        <f t="shared" si="45"/>
        <v>1</v>
      </c>
    </row>
    <row r="313" spans="1:11" s="79" customFormat="1" ht="15.75">
      <c r="A313" s="9"/>
      <c r="B313" s="9"/>
      <c r="C313" s="12" t="s">
        <v>950</v>
      </c>
      <c r="D313" s="8">
        <f>E313+F313</f>
        <v>0</v>
      </c>
      <c r="E313" s="11">
        <v>0</v>
      </c>
      <c r="F313" s="11">
        <v>0</v>
      </c>
      <c r="G313" s="8">
        <f t="shared" si="46"/>
        <v>0</v>
      </c>
      <c r="H313" s="8">
        <f t="shared" si="47"/>
        <v>0</v>
      </c>
      <c r="I313" s="8">
        <f t="shared" si="48"/>
        <v>0</v>
      </c>
      <c r="J313" s="105" t="b">
        <f t="shared" si="44"/>
        <v>1</v>
      </c>
      <c r="K313" s="79" t="b">
        <f t="shared" si="45"/>
        <v>1</v>
      </c>
    </row>
    <row r="314" spans="1:11" s="79" customFormat="1" ht="15.75">
      <c r="A314" s="10"/>
      <c r="B314" s="10"/>
      <c r="C314" s="12" t="s">
        <v>842</v>
      </c>
      <c r="D314" s="11">
        <f>D316</f>
        <v>29985.800000000003</v>
      </c>
      <c r="E314" s="11">
        <f>E316</f>
        <v>29386</v>
      </c>
      <c r="F314" s="11">
        <f>F316</f>
        <v>599.8</v>
      </c>
      <c r="G314" s="11">
        <f t="shared" si="46"/>
        <v>29985.800000000003</v>
      </c>
      <c r="H314" s="11">
        <f t="shared" si="47"/>
        <v>29386</v>
      </c>
      <c r="I314" s="11">
        <f t="shared" si="48"/>
        <v>599.8</v>
      </c>
      <c r="J314" s="105" t="b">
        <f t="shared" si="44"/>
        <v>1</v>
      </c>
      <c r="K314" s="79" t="b">
        <f t="shared" si="45"/>
        <v>1</v>
      </c>
    </row>
    <row r="315" spans="1:11" s="79" customFormat="1" ht="38.25" customHeight="1">
      <c r="A315" s="7" t="s">
        <v>13</v>
      </c>
      <c r="B315" s="280" t="s">
        <v>26</v>
      </c>
      <c r="C315" s="12" t="s">
        <v>949</v>
      </c>
      <c r="D315" s="8">
        <f>D316</f>
        <v>29985.800000000003</v>
      </c>
      <c r="E315" s="8">
        <f>E316</f>
        <v>29386</v>
      </c>
      <c r="F315" s="8">
        <f>F316</f>
        <v>599.8</v>
      </c>
      <c r="G315" s="8">
        <f t="shared" si="46"/>
        <v>29985.800000000003</v>
      </c>
      <c r="H315" s="8">
        <f t="shared" si="47"/>
        <v>29386</v>
      </c>
      <c r="I315" s="8">
        <f t="shared" si="48"/>
        <v>599.8</v>
      </c>
      <c r="J315" s="105" t="b">
        <f t="shared" si="44"/>
        <v>1</v>
      </c>
      <c r="K315" s="79" t="b">
        <f t="shared" si="45"/>
        <v>1</v>
      </c>
    </row>
    <row r="316" spans="1:11" s="79" customFormat="1" ht="31.5" customHeight="1">
      <c r="A316" s="10"/>
      <c r="B316" s="281"/>
      <c r="C316" s="12" t="s">
        <v>842</v>
      </c>
      <c r="D316" s="11">
        <f>'786прил2ПланГРБС Отчёт'!F473</f>
        <v>29985.800000000003</v>
      </c>
      <c r="E316" s="11">
        <f>'786прил2ПланГРБС Отчёт'!G473</f>
        <v>29386</v>
      </c>
      <c r="F316" s="11">
        <f>'786прил2ПланГРБС Отчёт'!H473</f>
        <v>599.8</v>
      </c>
      <c r="G316" s="8">
        <f t="shared" si="46"/>
        <v>29985.800000000003</v>
      </c>
      <c r="H316" s="8">
        <f t="shared" si="47"/>
        <v>29386</v>
      </c>
      <c r="I316" s="8">
        <f t="shared" si="48"/>
        <v>599.8</v>
      </c>
      <c r="J316" s="105" t="b">
        <f t="shared" si="44"/>
        <v>1</v>
      </c>
      <c r="K316" s="79" t="b">
        <f t="shared" si="45"/>
        <v>1</v>
      </c>
    </row>
    <row r="317" spans="1:17" s="79" customFormat="1" ht="49.5" customHeight="1">
      <c r="A317" s="7" t="s">
        <v>497</v>
      </c>
      <c r="B317" s="7" t="s">
        <v>67</v>
      </c>
      <c r="C317" s="26" t="s">
        <v>949</v>
      </c>
      <c r="D317" s="25">
        <f>E317+F317</f>
        <v>119612.3</v>
      </c>
      <c r="E317" s="25">
        <f>E318+E328+E329</f>
        <v>0</v>
      </c>
      <c r="F317" s="25">
        <f>F318+F328+F329</f>
        <v>119612.3</v>
      </c>
      <c r="G317" s="25">
        <f t="shared" si="46"/>
        <v>119612.3</v>
      </c>
      <c r="H317" s="25">
        <f t="shared" si="47"/>
        <v>0</v>
      </c>
      <c r="I317" s="25">
        <f t="shared" si="48"/>
        <v>119612.3</v>
      </c>
      <c r="J317" s="105" t="b">
        <f t="shared" si="44"/>
        <v>1</v>
      </c>
      <c r="K317" s="79" t="b">
        <f t="shared" si="45"/>
        <v>1</v>
      </c>
      <c r="L317" s="106" t="b">
        <f>D317='786прил2ПланГРБС Отчёт'!F477</f>
        <v>1</v>
      </c>
      <c r="M317" s="106" t="b">
        <f>E317='786прил2ПланГРБС Отчёт'!G477</f>
        <v>1</v>
      </c>
      <c r="N317" s="106" t="b">
        <f>F317='786прил2ПланГРБС Отчёт'!H477</f>
        <v>1</v>
      </c>
      <c r="O317" s="106" t="b">
        <f>G317='786прил2ПланГРБС Отчёт'!I477</f>
        <v>1</v>
      </c>
      <c r="P317" s="106" t="b">
        <f>H317='786прил2ПланГРБС Отчёт'!J477</f>
        <v>1</v>
      </c>
      <c r="Q317" s="106" t="b">
        <f>I317='786прил2ПланГРБС Отчёт'!K477</f>
        <v>1</v>
      </c>
    </row>
    <row r="318" spans="1:11" s="79" customFormat="1" ht="47.25">
      <c r="A318" s="9"/>
      <c r="B318" s="9"/>
      <c r="C318" s="12" t="s">
        <v>953</v>
      </c>
      <c r="D318" s="8">
        <f>E318+F318</f>
        <v>0</v>
      </c>
      <c r="E318" s="8">
        <v>0</v>
      </c>
      <c r="F318" s="8">
        <v>0</v>
      </c>
      <c r="G318" s="8">
        <f t="shared" si="46"/>
        <v>0</v>
      </c>
      <c r="H318" s="8">
        <f t="shared" si="47"/>
        <v>0</v>
      </c>
      <c r="I318" s="8">
        <f t="shared" si="48"/>
        <v>0</v>
      </c>
      <c r="J318" s="105" t="b">
        <f t="shared" si="44"/>
        <v>1</v>
      </c>
      <c r="K318" s="79" t="b">
        <f t="shared" si="45"/>
        <v>1</v>
      </c>
    </row>
    <row r="319" spans="1:11" s="79" customFormat="1" ht="15.75">
      <c r="A319" s="9"/>
      <c r="B319" s="9"/>
      <c r="C319" s="12" t="s">
        <v>352</v>
      </c>
      <c r="D319" s="8"/>
      <c r="E319" s="8"/>
      <c r="F319" s="8"/>
      <c r="G319" s="8">
        <f t="shared" si="46"/>
        <v>0</v>
      </c>
      <c r="H319" s="8">
        <f t="shared" si="47"/>
        <v>0</v>
      </c>
      <c r="I319" s="8">
        <f t="shared" si="48"/>
        <v>0</v>
      </c>
      <c r="J319" s="105" t="b">
        <f t="shared" si="44"/>
        <v>1</v>
      </c>
      <c r="K319" s="79" t="b">
        <f t="shared" si="45"/>
        <v>1</v>
      </c>
    </row>
    <row r="320" spans="1:11" s="79" customFormat="1" ht="94.5">
      <c r="A320" s="9"/>
      <c r="B320" s="9"/>
      <c r="C320" s="12" t="s">
        <v>952</v>
      </c>
      <c r="D320" s="8">
        <f aca="true" t="shared" si="51" ref="D320:D327">E320+F320</f>
        <v>0</v>
      </c>
      <c r="E320" s="8">
        <v>0</v>
      </c>
      <c r="F320" s="8">
        <v>0</v>
      </c>
      <c r="G320" s="8">
        <f t="shared" si="46"/>
        <v>0</v>
      </c>
      <c r="H320" s="8">
        <f t="shared" si="47"/>
        <v>0</v>
      </c>
      <c r="I320" s="8">
        <f t="shared" si="48"/>
        <v>0</v>
      </c>
      <c r="J320" s="105" t="b">
        <f t="shared" si="44"/>
        <v>1</v>
      </c>
      <c r="K320" s="79" t="b">
        <f t="shared" si="45"/>
        <v>1</v>
      </c>
    </row>
    <row r="321" spans="1:11" s="79" customFormat="1" ht="78.75">
      <c r="A321" s="9"/>
      <c r="B321" s="9"/>
      <c r="C321" s="13" t="s">
        <v>353</v>
      </c>
      <c r="D321" s="8">
        <f t="shared" si="51"/>
        <v>0</v>
      </c>
      <c r="E321" s="8">
        <v>0</v>
      </c>
      <c r="F321" s="8">
        <v>0</v>
      </c>
      <c r="G321" s="8">
        <f t="shared" si="46"/>
        <v>0</v>
      </c>
      <c r="H321" s="8">
        <f t="shared" si="47"/>
        <v>0</v>
      </c>
      <c r="I321" s="8">
        <f t="shared" si="48"/>
        <v>0</v>
      </c>
      <c r="J321" s="105" t="b">
        <f t="shared" si="44"/>
        <v>1</v>
      </c>
      <c r="K321" s="79" t="b">
        <f t="shared" si="45"/>
        <v>1</v>
      </c>
    </row>
    <row r="322" spans="1:11" s="79" customFormat="1" ht="110.25">
      <c r="A322" s="9"/>
      <c r="B322" s="9"/>
      <c r="C322" s="13" t="s">
        <v>354</v>
      </c>
      <c r="D322" s="8">
        <f t="shared" si="51"/>
        <v>0</v>
      </c>
      <c r="E322" s="8">
        <v>0</v>
      </c>
      <c r="F322" s="8">
        <v>0</v>
      </c>
      <c r="G322" s="8">
        <f t="shared" si="46"/>
        <v>0</v>
      </c>
      <c r="H322" s="8">
        <f t="shared" si="47"/>
        <v>0</v>
      </c>
      <c r="I322" s="8">
        <f t="shared" si="48"/>
        <v>0</v>
      </c>
      <c r="J322" s="105" t="b">
        <f t="shared" si="44"/>
        <v>1</v>
      </c>
      <c r="K322" s="79" t="b">
        <f t="shared" si="45"/>
        <v>1</v>
      </c>
    </row>
    <row r="323" spans="1:11" s="79" customFormat="1" ht="78.75">
      <c r="A323" s="9"/>
      <c r="B323" s="9"/>
      <c r="C323" s="13" t="s">
        <v>794</v>
      </c>
      <c r="D323" s="8">
        <f t="shared" si="51"/>
        <v>0</v>
      </c>
      <c r="E323" s="8">
        <v>0</v>
      </c>
      <c r="F323" s="8">
        <v>0</v>
      </c>
      <c r="G323" s="8">
        <f t="shared" si="46"/>
        <v>0</v>
      </c>
      <c r="H323" s="8">
        <f t="shared" si="47"/>
        <v>0</v>
      </c>
      <c r="I323" s="8">
        <f t="shared" si="48"/>
        <v>0</v>
      </c>
      <c r="J323" s="105" t="b">
        <f t="shared" si="44"/>
        <v>1</v>
      </c>
      <c r="K323" s="79" t="b">
        <f t="shared" si="45"/>
        <v>1</v>
      </c>
    </row>
    <row r="324" spans="1:11" s="79" customFormat="1" ht="110.25">
      <c r="A324" s="9"/>
      <c r="B324" s="9"/>
      <c r="C324" s="13" t="s">
        <v>795</v>
      </c>
      <c r="D324" s="8">
        <f t="shared" si="51"/>
        <v>0</v>
      </c>
      <c r="E324" s="8">
        <v>0</v>
      </c>
      <c r="F324" s="8">
        <v>0</v>
      </c>
      <c r="G324" s="8">
        <f t="shared" si="46"/>
        <v>0</v>
      </c>
      <c r="H324" s="8">
        <f t="shared" si="47"/>
        <v>0</v>
      </c>
      <c r="I324" s="8">
        <f t="shared" si="48"/>
        <v>0</v>
      </c>
      <c r="J324" s="105" t="b">
        <f t="shared" si="44"/>
        <v>1</v>
      </c>
      <c r="K324" s="79" t="b">
        <f t="shared" si="45"/>
        <v>1</v>
      </c>
    </row>
    <row r="325" spans="1:11" s="79" customFormat="1" ht="94.5">
      <c r="A325" s="9"/>
      <c r="B325" s="9"/>
      <c r="C325" s="13" t="s">
        <v>951</v>
      </c>
      <c r="D325" s="8">
        <f t="shared" si="51"/>
        <v>0</v>
      </c>
      <c r="E325" s="8">
        <v>0</v>
      </c>
      <c r="F325" s="8">
        <v>0</v>
      </c>
      <c r="G325" s="8">
        <f t="shared" si="46"/>
        <v>0</v>
      </c>
      <c r="H325" s="8">
        <f t="shared" si="47"/>
        <v>0</v>
      </c>
      <c r="I325" s="8">
        <f t="shared" si="48"/>
        <v>0</v>
      </c>
      <c r="J325" s="105" t="b">
        <f t="shared" si="44"/>
        <v>1</v>
      </c>
      <c r="K325" s="79" t="b">
        <f t="shared" si="45"/>
        <v>1</v>
      </c>
    </row>
    <row r="326" spans="1:11" s="79" customFormat="1" ht="110.25">
      <c r="A326" s="9"/>
      <c r="B326" s="9"/>
      <c r="C326" s="13" t="s">
        <v>796</v>
      </c>
      <c r="D326" s="8">
        <f t="shared" si="51"/>
        <v>0</v>
      </c>
      <c r="E326" s="8">
        <v>0</v>
      </c>
      <c r="F326" s="8">
        <v>0</v>
      </c>
      <c r="G326" s="8">
        <f t="shared" si="46"/>
        <v>0</v>
      </c>
      <c r="H326" s="8">
        <f t="shared" si="47"/>
        <v>0</v>
      </c>
      <c r="I326" s="8">
        <f t="shared" si="48"/>
        <v>0</v>
      </c>
      <c r="J326" s="105" t="b">
        <f t="shared" si="44"/>
        <v>1</v>
      </c>
      <c r="K326" s="79" t="b">
        <f t="shared" si="45"/>
        <v>1</v>
      </c>
    </row>
    <row r="327" spans="1:11" s="79" customFormat="1" ht="78.75">
      <c r="A327" s="9"/>
      <c r="B327" s="9"/>
      <c r="C327" s="12" t="s">
        <v>370</v>
      </c>
      <c r="D327" s="8">
        <f t="shared" si="51"/>
        <v>0</v>
      </c>
      <c r="E327" s="8">
        <f>E355+E372+E401</f>
        <v>0</v>
      </c>
      <c r="F327" s="8">
        <f>F355+F372+F401</f>
        <v>0</v>
      </c>
      <c r="G327" s="8">
        <f t="shared" si="46"/>
        <v>0</v>
      </c>
      <c r="H327" s="8">
        <f t="shared" si="47"/>
        <v>0</v>
      </c>
      <c r="I327" s="8">
        <f t="shared" si="48"/>
        <v>0</v>
      </c>
      <c r="J327" s="105" t="b">
        <f t="shared" si="44"/>
        <v>1</v>
      </c>
      <c r="K327" s="79" t="b">
        <f t="shared" si="45"/>
        <v>1</v>
      </c>
    </row>
    <row r="328" spans="1:11" s="79" customFormat="1" ht="15.75">
      <c r="A328" s="9"/>
      <c r="B328" s="9"/>
      <c r="C328" s="12" t="s">
        <v>950</v>
      </c>
      <c r="D328" s="8">
        <v>0</v>
      </c>
      <c r="E328" s="8">
        <v>0</v>
      </c>
      <c r="F328" s="8">
        <v>0</v>
      </c>
      <c r="G328" s="8">
        <f t="shared" si="46"/>
        <v>0</v>
      </c>
      <c r="H328" s="8">
        <f t="shared" si="47"/>
        <v>0</v>
      </c>
      <c r="I328" s="8">
        <f t="shared" si="48"/>
        <v>0</v>
      </c>
      <c r="J328" s="105" t="b">
        <f t="shared" si="44"/>
        <v>1</v>
      </c>
      <c r="K328" s="79" t="b">
        <f t="shared" si="45"/>
        <v>1</v>
      </c>
    </row>
    <row r="329" spans="1:11" s="79" customFormat="1" ht="15.75">
      <c r="A329" s="10"/>
      <c r="B329" s="10"/>
      <c r="C329" s="12" t="s">
        <v>842</v>
      </c>
      <c r="D329" s="8">
        <f>E329+F329</f>
        <v>119612.3</v>
      </c>
      <c r="E329" s="8">
        <f>E357+E374+E403+E330</f>
        <v>0</v>
      </c>
      <c r="F329" s="8">
        <f>F357+F374+F403+F330</f>
        <v>119612.3</v>
      </c>
      <c r="G329" s="8">
        <f t="shared" si="46"/>
        <v>119612.3</v>
      </c>
      <c r="H329" s="8">
        <f t="shared" si="47"/>
        <v>0</v>
      </c>
      <c r="I329" s="8">
        <f t="shared" si="48"/>
        <v>119612.3</v>
      </c>
      <c r="J329" s="105" t="b">
        <f t="shared" si="44"/>
        <v>1</v>
      </c>
      <c r="K329" s="79" t="b">
        <f t="shared" si="45"/>
        <v>1</v>
      </c>
    </row>
    <row r="330" spans="1:17" s="79" customFormat="1" ht="31.5">
      <c r="A330" s="9" t="str">
        <f>'786прил2ПланГРБС Отчёт'!A492</f>
        <v>ОСНОВНОЕ МЕРОПРИЯТИЕ 4.1</v>
      </c>
      <c r="B330" s="9" t="s">
        <v>69</v>
      </c>
      <c r="C330" s="26" t="s">
        <v>949</v>
      </c>
      <c r="D330" s="25">
        <f>E330+F330</f>
        <v>50</v>
      </c>
      <c r="E330" s="25">
        <f>E331+E341+E342</f>
        <v>0</v>
      </c>
      <c r="F330" s="25">
        <f>F331+F341+F342</f>
        <v>50</v>
      </c>
      <c r="G330" s="25">
        <f t="shared" si="46"/>
        <v>50</v>
      </c>
      <c r="H330" s="25">
        <f t="shared" si="47"/>
        <v>0</v>
      </c>
      <c r="I330" s="25">
        <f t="shared" si="48"/>
        <v>50</v>
      </c>
      <c r="J330" s="105" t="b">
        <f t="shared" si="44"/>
        <v>1</v>
      </c>
      <c r="K330" s="79" t="b">
        <f t="shared" si="45"/>
        <v>1</v>
      </c>
      <c r="L330" s="79" t="b">
        <f>D330='786прил2ПланГРБС Отчёт'!F492</f>
        <v>1</v>
      </c>
      <c r="M330" s="79" t="b">
        <f>E330='786прил2ПланГРБС Отчёт'!G492</f>
        <v>1</v>
      </c>
      <c r="N330" s="79" t="b">
        <f>F330='786прил2ПланГРБС Отчёт'!H492</f>
        <v>1</v>
      </c>
      <c r="O330" s="79" t="b">
        <f>G330='786прил2ПланГРБС Отчёт'!I492</f>
        <v>1</v>
      </c>
      <c r="P330" s="79" t="b">
        <f>H330='786прил2ПланГРБС Отчёт'!J492</f>
        <v>1</v>
      </c>
      <c r="Q330" s="79" t="b">
        <f>I330='786прил2ПланГРБС Отчёт'!K492</f>
        <v>1</v>
      </c>
    </row>
    <row r="331" spans="1:11" s="79" customFormat="1" ht="47.25">
      <c r="A331" s="9"/>
      <c r="B331" s="9"/>
      <c r="C331" s="12" t="s">
        <v>953</v>
      </c>
      <c r="D331" s="8">
        <f>E331+F331</f>
        <v>0</v>
      </c>
      <c r="E331" s="8">
        <f>E333+E340</f>
        <v>0</v>
      </c>
      <c r="F331" s="8">
        <f>F333+F340</f>
        <v>0</v>
      </c>
      <c r="G331" s="8">
        <f t="shared" si="46"/>
        <v>0</v>
      </c>
      <c r="H331" s="8">
        <f t="shared" si="47"/>
        <v>0</v>
      </c>
      <c r="I331" s="8">
        <f t="shared" si="48"/>
        <v>0</v>
      </c>
      <c r="J331" s="105" t="b">
        <f aca="true" t="shared" si="52" ref="J331:J394">E331+F331=D331</f>
        <v>1</v>
      </c>
      <c r="K331" s="79" t="b">
        <f aca="true" t="shared" si="53" ref="K331:K394">H331+I331=G331</f>
        <v>1</v>
      </c>
    </row>
    <row r="332" spans="1:11" s="79" customFormat="1" ht="15.75">
      <c r="A332" s="9"/>
      <c r="B332" s="9"/>
      <c r="C332" s="12" t="s">
        <v>352</v>
      </c>
      <c r="D332" s="8"/>
      <c r="E332" s="8"/>
      <c r="F332" s="8"/>
      <c r="G332" s="8">
        <f t="shared" si="46"/>
        <v>0</v>
      </c>
      <c r="H332" s="8">
        <f t="shared" si="47"/>
        <v>0</v>
      </c>
      <c r="I332" s="8">
        <f t="shared" si="48"/>
        <v>0</v>
      </c>
      <c r="J332" s="105" t="b">
        <f t="shared" si="52"/>
        <v>1</v>
      </c>
      <c r="K332" s="79" t="b">
        <f t="shared" si="53"/>
        <v>1</v>
      </c>
    </row>
    <row r="333" spans="1:11" s="79" customFormat="1" ht="94.5">
      <c r="A333" s="9"/>
      <c r="B333" s="9"/>
      <c r="C333" s="12" t="s">
        <v>952</v>
      </c>
      <c r="D333" s="8">
        <f aca="true" t="shared" si="54" ref="D333:D342">E333+F333</f>
        <v>0</v>
      </c>
      <c r="E333" s="8">
        <f>E334+E335+E336+E337+E338+E339</f>
        <v>0</v>
      </c>
      <c r="F333" s="8">
        <f>F334+F335+F336+F337+F338+F339</f>
        <v>0</v>
      </c>
      <c r="G333" s="8">
        <f aca="true" t="shared" si="55" ref="G333:G396">D333</f>
        <v>0</v>
      </c>
      <c r="H333" s="8">
        <f aca="true" t="shared" si="56" ref="H333:H396">E333</f>
        <v>0</v>
      </c>
      <c r="I333" s="8">
        <f aca="true" t="shared" si="57" ref="I333:I396">F333</f>
        <v>0</v>
      </c>
      <c r="J333" s="105" t="b">
        <f t="shared" si="52"/>
        <v>1</v>
      </c>
      <c r="K333" s="79" t="b">
        <f t="shared" si="53"/>
        <v>1</v>
      </c>
    </row>
    <row r="334" spans="1:11" s="79" customFormat="1" ht="78.75">
      <c r="A334" s="9"/>
      <c r="B334" s="9"/>
      <c r="C334" s="13" t="s">
        <v>353</v>
      </c>
      <c r="D334" s="8">
        <f t="shared" si="54"/>
        <v>0</v>
      </c>
      <c r="E334" s="11">
        <v>0</v>
      </c>
      <c r="F334" s="11">
        <v>0</v>
      </c>
      <c r="G334" s="8">
        <f t="shared" si="55"/>
        <v>0</v>
      </c>
      <c r="H334" s="8">
        <f t="shared" si="56"/>
        <v>0</v>
      </c>
      <c r="I334" s="8">
        <f t="shared" si="57"/>
        <v>0</v>
      </c>
      <c r="J334" s="105" t="b">
        <f t="shared" si="52"/>
        <v>1</v>
      </c>
      <c r="K334" s="79" t="b">
        <f t="shared" si="53"/>
        <v>1</v>
      </c>
    </row>
    <row r="335" spans="1:11" s="79" customFormat="1" ht="110.25">
      <c r="A335" s="9"/>
      <c r="B335" s="9"/>
      <c r="C335" s="13" t="s">
        <v>354</v>
      </c>
      <c r="D335" s="8">
        <f t="shared" si="54"/>
        <v>0</v>
      </c>
      <c r="E335" s="11">
        <v>0</v>
      </c>
      <c r="F335" s="11">
        <v>0</v>
      </c>
      <c r="G335" s="8">
        <f t="shared" si="55"/>
        <v>0</v>
      </c>
      <c r="H335" s="8">
        <f t="shared" si="56"/>
        <v>0</v>
      </c>
      <c r="I335" s="8">
        <f t="shared" si="57"/>
        <v>0</v>
      </c>
      <c r="J335" s="105" t="b">
        <f t="shared" si="52"/>
        <v>1</v>
      </c>
      <c r="K335" s="79" t="b">
        <f t="shared" si="53"/>
        <v>1</v>
      </c>
    </row>
    <row r="336" spans="1:11" s="79" customFormat="1" ht="78.75">
      <c r="A336" s="9"/>
      <c r="B336" s="9"/>
      <c r="C336" s="13" t="s">
        <v>794</v>
      </c>
      <c r="D336" s="8">
        <f t="shared" si="54"/>
        <v>0</v>
      </c>
      <c r="E336" s="11">
        <v>0</v>
      </c>
      <c r="F336" s="11">
        <v>0</v>
      </c>
      <c r="G336" s="8">
        <f t="shared" si="55"/>
        <v>0</v>
      </c>
      <c r="H336" s="8">
        <f t="shared" si="56"/>
        <v>0</v>
      </c>
      <c r="I336" s="8">
        <f t="shared" si="57"/>
        <v>0</v>
      </c>
      <c r="J336" s="105" t="b">
        <f t="shared" si="52"/>
        <v>1</v>
      </c>
      <c r="K336" s="79" t="b">
        <f t="shared" si="53"/>
        <v>1</v>
      </c>
    </row>
    <row r="337" spans="1:11" s="79" customFormat="1" ht="110.25">
      <c r="A337" s="9"/>
      <c r="B337" s="9"/>
      <c r="C337" s="13" t="s">
        <v>795</v>
      </c>
      <c r="D337" s="8">
        <f t="shared" si="54"/>
        <v>0</v>
      </c>
      <c r="E337" s="11">
        <v>0</v>
      </c>
      <c r="F337" s="11">
        <v>0</v>
      </c>
      <c r="G337" s="8">
        <f t="shared" si="55"/>
        <v>0</v>
      </c>
      <c r="H337" s="8">
        <f t="shared" si="56"/>
        <v>0</v>
      </c>
      <c r="I337" s="8">
        <f t="shared" si="57"/>
        <v>0</v>
      </c>
      <c r="J337" s="105" t="b">
        <f t="shared" si="52"/>
        <v>1</v>
      </c>
      <c r="K337" s="79" t="b">
        <f t="shared" si="53"/>
        <v>1</v>
      </c>
    </row>
    <row r="338" spans="1:11" s="79" customFormat="1" ht="94.5">
      <c r="A338" s="9"/>
      <c r="B338" s="9"/>
      <c r="C338" s="13" t="s">
        <v>951</v>
      </c>
      <c r="D338" s="8">
        <f t="shared" si="54"/>
        <v>0</v>
      </c>
      <c r="E338" s="11">
        <v>0</v>
      </c>
      <c r="F338" s="11">
        <v>0</v>
      </c>
      <c r="G338" s="8">
        <f t="shared" si="55"/>
        <v>0</v>
      </c>
      <c r="H338" s="8">
        <f t="shared" si="56"/>
        <v>0</v>
      </c>
      <c r="I338" s="8">
        <f t="shared" si="57"/>
        <v>0</v>
      </c>
      <c r="J338" s="105" t="b">
        <f t="shared" si="52"/>
        <v>1</v>
      </c>
      <c r="K338" s="79" t="b">
        <f t="shared" si="53"/>
        <v>1</v>
      </c>
    </row>
    <row r="339" spans="1:11" s="79" customFormat="1" ht="110.25">
      <c r="A339" s="9"/>
      <c r="B339" s="9"/>
      <c r="C339" s="13" t="s">
        <v>796</v>
      </c>
      <c r="D339" s="8">
        <f t="shared" si="54"/>
        <v>0</v>
      </c>
      <c r="E339" s="11">
        <v>0</v>
      </c>
      <c r="F339" s="11">
        <v>0</v>
      </c>
      <c r="G339" s="8">
        <f t="shared" si="55"/>
        <v>0</v>
      </c>
      <c r="H339" s="8">
        <f t="shared" si="56"/>
        <v>0</v>
      </c>
      <c r="I339" s="8">
        <f t="shared" si="57"/>
        <v>0</v>
      </c>
      <c r="J339" s="105" t="b">
        <f t="shared" si="52"/>
        <v>1</v>
      </c>
      <c r="K339" s="79" t="b">
        <f t="shared" si="53"/>
        <v>1</v>
      </c>
    </row>
    <row r="340" spans="1:11" s="79" customFormat="1" ht="78.75">
      <c r="A340" s="9"/>
      <c r="B340" s="9"/>
      <c r="C340" s="12" t="s">
        <v>370</v>
      </c>
      <c r="D340" s="8">
        <f t="shared" si="54"/>
        <v>0</v>
      </c>
      <c r="E340" s="11">
        <v>0</v>
      </c>
      <c r="F340" s="11">
        <v>0</v>
      </c>
      <c r="G340" s="8">
        <f t="shared" si="55"/>
        <v>0</v>
      </c>
      <c r="H340" s="8">
        <f t="shared" si="56"/>
        <v>0</v>
      </c>
      <c r="I340" s="8">
        <f t="shared" si="57"/>
        <v>0</v>
      </c>
      <c r="J340" s="105" t="b">
        <f t="shared" si="52"/>
        <v>1</v>
      </c>
      <c r="K340" s="79" t="b">
        <f t="shared" si="53"/>
        <v>1</v>
      </c>
    </row>
    <row r="341" spans="1:11" s="79" customFormat="1" ht="15.75">
      <c r="A341" s="9"/>
      <c r="B341" s="9"/>
      <c r="C341" s="12" t="s">
        <v>950</v>
      </c>
      <c r="D341" s="8">
        <f t="shared" si="54"/>
        <v>0</v>
      </c>
      <c r="E341" s="11">
        <v>0</v>
      </c>
      <c r="F341" s="11">
        <v>0</v>
      </c>
      <c r="G341" s="8">
        <f t="shared" si="55"/>
        <v>0</v>
      </c>
      <c r="H341" s="8">
        <f t="shared" si="56"/>
        <v>0</v>
      </c>
      <c r="I341" s="8">
        <f t="shared" si="57"/>
        <v>0</v>
      </c>
      <c r="J341" s="105" t="b">
        <f t="shared" si="52"/>
        <v>1</v>
      </c>
      <c r="K341" s="79" t="b">
        <f t="shared" si="53"/>
        <v>1</v>
      </c>
    </row>
    <row r="342" spans="1:11" s="79" customFormat="1" ht="15.75">
      <c r="A342" s="10"/>
      <c r="B342" s="10"/>
      <c r="C342" s="12" t="s">
        <v>842</v>
      </c>
      <c r="D342" s="8">
        <f t="shared" si="54"/>
        <v>50</v>
      </c>
      <c r="E342" s="8">
        <f>E343</f>
        <v>0</v>
      </c>
      <c r="F342" s="8">
        <f>F343</f>
        <v>50</v>
      </c>
      <c r="G342" s="8">
        <f t="shared" si="55"/>
        <v>50</v>
      </c>
      <c r="H342" s="8">
        <f t="shared" si="56"/>
        <v>0</v>
      </c>
      <c r="I342" s="8">
        <f t="shared" si="57"/>
        <v>50</v>
      </c>
      <c r="J342" s="105" t="b">
        <f t="shared" si="52"/>
        <v>1</v>
      </c>
      <c r="K342" s="79" t="b">
        <f t="shared" si="53"/>
        <v>1</v>
      </c>
    </row>
    <row r="343" spans="1:11" s="79" customFormat="1" ht="51" customHeight="1">
      <c r="A343" s="9" t="str">
        <f>'786прил2ПланГРБС Отчёт'!A495</f>
        <v>Мероприятие 4.1.2</v>
      </c>
      <c r="B343" s="9" t="s">
        <v>655</v>
      </c>
      <c r="C343" s="12" t="s">
        <v>949</v>
      </c>
      <c r="D343" s="8">
        <f>E343+F343</f>
        <v>50</v>
      </c>
      <c r="E343" s="8">
        <f>E344</f>
        <v>0</v>
      </c>
      <c r="F343" s="8">
        <f>F344</f>
        <v>50</v>
      </c>
      <c r="G343" s="8">
        <f t="shared" si="55"/>
        <v>50</v>
      </c>
      <c r="H343" s="8">
        <f t="shared" si="56"/>
        <v>0</v>
      </c>
      <c r="I343" s="8">
        <f t="shared" si="57"/>
        <v>50</v>
      </c>
      <c r="J343" s="105" t="b">
        <f t="shared" si="52"/>
        <v>1</v>
      </c>
      <c r="K343" s="79" t="b">
        <f t="shared" si="53"/>
        <v>1</v>
      </c>
    </row>
    <row r="344" spans="1:11" s="79" customFormat="1" ht="15.75">
      <c r="A344" s="9"/>
      <c r="B344" s="9"/>
      <c r="C344" s="12" t="s">
        <v>842</v>
      </c>
      <c r="D344" s="8">
        <f>E344+F344</f>
        <v>50</v>
      </c>
      <c r="E344" s="8">
        <f>'786прил2ПланГРБС Отчёт'!G497</f>
        <v>0</v>
      </c>
      <c r="F344" s="8">
        <f>'786прил2ПланГРБС Отчёт'!H497</f>
        <v>50</v>
      </c>
      <c r="G344" s="8">
        <f t="shared" si="55"/>
        <v>50</v>
      </c>
      <c r="H344" s="8">
        <f t="shared" si="56"/>
        <v>0</v>
      </c>
      <c r="I344" s="8">
        <f t="shared" si="57"/>
        <v>50</v>
      </c>
      <c r="J344" s="105" t="b">
        <f t="shared" si="52"/>
        <v>1</v>
      </c>
      <c r="K344" s="79" t="b">
        <f t="shared" si="53"/>
        <v>1</v>
      </c>
    </row>
    <row r="345" spans="1:17" s="79" customFormat="1" ht="39" customHeight="1">
      <c r="A345" s="7" t="s">
        <v>524</v>
      </c>
      <c r="B345" s="7" t="s">
        <v>71</v>
      </c>
      <c r="C345" s="26" t="s">
        <v>949</v>
      </c>
      <c r="D345" s="25">
        <f>E345+F345</f>
        <v>109.3</v>
      </c>
      <c r="E345" s="25">
        <f>E346+E356+E357</f>
        <v>0</v>
      </c>
      <c r="F345" s="25">
        <f>F346+F356+F357</f>
        <v>109.3</v>
      </c>
      <c r="G345" s="25">
        <f t="shared" si="55"/>
        <v>109.3</v>
      </c>
      <c r="H345" s="25">
        <f t="shared" si="56"/>
        <v>0</v>
      </c>
      <c r="I345" s="25">
        <f t="shared" si="57"/>
        <v>109.3</v>
      </c>
      <c r="J345" s="105" t="b">
        <f t="shared" si="52"/>
        <v>1</v>
      </c>
      <c r="K345" s="79" t="b">
        <f t="shared" si="53"/>
        <v>1</v>
      </c>
      <c r="L345" s="79" t="b">
        <f>D345='786прил2ПланГРБС Отчёт'!F498</f>
        <v>1</v>
      </c>
      <c r="M345" s="79" t="b">
        <f>E345='786прил2ПланГРБС Отчёт'!G498</f>
        <v>1</v>
      </c>
      <c r="N345" s="79" t="b">
        <f>F345='786прил2ПланГРБС Отчёт'!H498</f>
        <v>1</v>
      </c>
      <c r="O345" s="79" t="b">
        <f>G345='786прил2ПланГРБС Отчёт'!I498</f>
        <v>1</v>
      </c>
      <c r="P345" s="79" t="b">
        <f>H345='786прил2ПланГРБС Отчёт'!J498</f>
        <v>1</v>
      </c>
      <c r="Q345" s="79" t="b">
        <f>I345='786прил2ПланГРБС Отчёт'!K498</f>
        <v>1</v>
      </c>
    </row>
    <row r="346" spans="1:11" s="79" customFormat="1" ht="47.25">
      <c r="A346" s="9"/>
      <c r="B346" s="9"/>
      <c r="C346" s="12" t="s">
        <v>953</v>
      </c>
      <c r="D346" s="8">
        <f>E346+F346</f>
        <v>0</v>
      </c>
      <c r="E346" s="8">
        <f>E348+E355</f>
        <v>0</v>
      </c>
      <c r="F346" s="8">
        <f>F348+F355</f>
        <v>0</v>
      </c>
      <c r="G346" s="8">
        <f t="shared" si="55"/>
        <v>0</v>
      </c>
      <c r="H346" s="8">
        <f t="shared" si="56"/>
        <v>0</v>
      </c>
      <c r="I346" s="8">
        <f t="shared" si="57"/>
        <v>0</v>
      </c>
      <c r="J346" s="105" t="b">
        <f t="shared" si="52"/>
        <v>1</v>
      </c>
      <c r="K346" s="79" t="b">
        <f t="shared" si="53"/>
        <v>1</v>
      </c>
    </row>
    <row r="347" spans="1:11" s="79" customFormat="1" ht="15.75">
      <c r="A347" s="9"/>
      <c r="B347" s="9"/>
      <c r="C347" s="12" t="s">
        <v>352</v>
      </c>
      <c r="D347" s="8"/>
      <c r="E347" s="8"/>
      <c r="F347" s="8"/>
      <c r="G347" s="8">
        <f t="shared" si="55"/>
        <v>0</v>
      </c>
      <c r="H347" s="8">
        <f t="shared" si="56"/>
        <v>0</v>
      </c>
      <c r="I347" s="8">
        <f t="shared" si="57"/>
        <v>0</v>
      </c>
      <c r="J347" s="105" t="b">
        <f t="shared" si="52"/>
        <v>1</v>
      </c>
      <c r="K347" s="79" t="b">
        <f t="shared" si="53"/>
        <v>1</v>
      </c>
    </row>
    <row r="348" spans="1:11" s="79" customFormat="1" ht="94.5">
      <c r="A348" s="9"/>
      <c r="B348" s="9"/>
      <c r="C348" s="12" t="s">
        <v>952</v>
      </c>
      <c r="D348" s="8">
        <f aca="true" t="shared" si="58" ref="D348:D354">E348+F348</f>
        <v>0</v>
      </c>
      <c r="E348" s="8">
        <f>E349+E350+E351+E352+E353+E354</f>
        <v>0</v>
      </c>
      <c r="F348" s="8">
        <f>F349+F350+F351+F352+F353+F354</f>
        <v>0</v>
      </c>
      <c r="G348" s="8">
        <f t="shared" si="55"/>
        <v>0</v>
      </c>
      <c r="H348" s="8">
        <f t="shared" si="56"/>
        <v>0</v>
      </c>
      <c r="I348" s="8">
        <f t="shared" si="57"/>
        <v>0</v>
      </c>
      <c r="J348" s="105" t="b">
        <f t="shared" si="52"/>
        <v>1</v>
      </c>
      <c r="K348" s="79" t="b">
        <f t="shared" si="53"/>
        <v>1</v>
      </c>
    </row>
    <row r="349" spans="1:11" s="79" customFormat="1" ht="78.75">
      <c r="A349" s="9"/>
      <c r="B349" s="9"/>
      <c r="C349" s="13" t="s">
        <v>353</v>
      </c>
      <c r="D349" s="8">
        <f t="shared" si="58"/>
        <v>0</v>
      </c>
      <c r="E349" s="11">
        <v>0</v>
      </c>
      <c r="F349" s="11">
        <v>0</v>
      </c>
      <c r="G349" s="8">
        <f t="shared" si="55"/>
        <v>0</v>
      </c>
      <c r="H349" s="8">
        <f t="shared" si="56"/>
        <v>0</v>
      </c>
      <c r="I349" s="8">
        <f t="shared" si="57"/>
        <v>0</v>
      </c>
      <c r="J349" s="105" t="b">
        <f t="shared" si="52"/>
        <v>1</v>
      </c>
      <c r="K349" s="79" t="b">
        <f t="shared" si="53"/>
        <v>1</v>
      </c>
    </row>
    <row r="350" spans="1:11" s="79" customFormat="1" ht="110.25">
      <c r="A350" s="9"/>
      <c r="B350" s="9"/>
      <c r="C350" s="13" t="s">
        <v>354</v>
      </c>
      <c r="D350" s="8">
        <f t="shared" si="58"/>
        <v>0</v>
      </c>
      <c r="E350" s="11">
        <v>0</v>
      </c>
      <c r="F350" s="11">
        <v>0</v>
      </c>
      <c r="G350" s="8">
        <f t="shared" si="55"/>
        <v>0</v>
      </c>
      <c r="H350" s="8">
        <f t="shared" si="56"/>
        <v>0</v>
      </c>
      <c r="I350" s="8">
        <f t="shared" si="57"/>
        <v>0</v>
      </c>
      <c r="J350" s="105" t="b">
        <f t="shared" si="52"/>
        <v>1</v>
      </c>
      <c r="K350" s="79" t="b">
        <f t="shared" si="53"/>
        <v>1</v>
      </c>
    </row>
    <row r="351" spans="1:11" s="79" customFormat="1" ht="78.75">
      <c r="A351" s="9"/>
      <c r="B351" s="9"/>
      <c r="C351" s="13" t="s">
        <v>794</v>
      </c>
      <c r="D351" s="8">
        <f t="shared" si="58"/>
        <v>0</v>
      </c>
      <c r="E351" s="11">
        <v>0</v>
      </c>
      <c r="F351" s="11">
        <v>0</v>
      </c>
      <c r="G351" s="8">
        <f t="shared" si="55"/>
        <v>0</v>
      </c>
      <c r="H351" s="8">
        <f t="shared" si="56"/>
        <v>0</v>
      </c>
      <c r="I351" s="8">
        <f t="shared" si="57"/>
        <v>0</v>
      </c>
      <c r="J351" s="105" t="b">
        <f t="shared" si="52"/>
        <v>1</v>
      </c>
      <c r="K351" s="79" t="b">
        <f t="shared" si="53"/>
        <v>1</v>
      </c>
    </row>
    <row r="352" spans="1:11" s="79" customFormat="1" ht="110.25">
      <c r="A352" s="9"/>
      <c r="B352" s="9"/>
      <c r="C352" s="13" t="s">
        <v>795</v>
      </c>
      <c r="D352" s="8">
        <f t="shared" si="58"/>
        <v>0</v>
      </c>
      <c r="E352" s="11">
        <v>0</v>
      </c>
      <c r="F352" s="11">
        <v>0</v>
      </c>
      <c r="G352" s="8">
        <f t="shared" si="55"/>
        <v>0</v>
      </c>
      <c r="H352" s="8">
        <f t="shared" si="56"/>
        <v>0</v>
      </c>
      <c r="I352" s="8">
        <f t="shared" si="57"/>
        <v>0</v>
      </c>
      <c r="J352" s="105" t="b">
        <f t="shared" si="52"/>
        <v>1</v>
      </c>
      <c r="K352" s="79" t="b">
        <f t="shared" si="53"/>
        <v>1</v>
      </c>
    </row>
    <row r="353" spans="1:11" s="79" customFormat="1" ht="94.5">
      <c r="A353" s="9"/>
      <c r="B353" s="9"/>
      <c r="C353" s="13" t="s">
        <v>951</v>
      </c>
      <c r="D353" s="8">
        <f t="shared" si="58"/>
        <v>0</v>
      </c>
      <c r="E353" s="11">
        <v>0</v>
      </c>
      <c r="F353" s="11">
        <v>0</v>
      </c>
      <c r="G353" s="8">
        <f t="shared" si="55"/>
        <v>0</v>
      </c>
      <c r="H353" s="8">
        <f t="shared" si="56"/>
        <v>0</v>
      </c>
      <c r="I353" s="8">
        <f t="shared" si="57"/>
        <v>0</v>
      </c>
      <c r="J353" s="105" t="b">
        <f t="shared" si="52"/>
        <v>1</v>
      </c>
      <c r="K353" s="79" t="b">
        <f t="shared" si="53"/>
        <v>1</v>
      </c>
    </row>
    <row r="354" spans="1:11" s="79" customFormat="1" ht="110.25">
      <c r="A354" s="9"/>
      <c r="B354" s="9"/>
      <c r="C354" s="13" t="s">
        <v>796</v>
      </c>
      <c r="D354" s="8">
        <f t="shared" si="58"/>
        <v>0</v>
      </c>
      <c r="E354" s="11">
        <v>0</v>
      </c>
      <c r="F354" s="11">
        <v>0</v>
      </c>
      <c r="G354" s="8">
        <f t="shared" si="55"/>
        <v>0</v>
      </c>
      <c r="H354" s="8">
        <f t="shared" si="56"/>
        <v>0</v>
      </c>
      <c r="I354" s="8">
        <f t="shared" si="57"/>
        <v>0</v>
      </c>
      <c r="J354" s="105" t="b">
        <f t="shared" si="52"/>
        <v>1</v>
      </c>
      <c r="K354" s="79" t="b">
        <f t="shared" si="53"/>
        <v>1</v>
      </c>
    </row>
    <row r="355" spans="1:11" s="79" customFormat="1" ht="78.75">
      <c r="A355" s="9"/>
      <c r="B355" s="9"/>
      <c r="C355" s="12" t="s">
        <v>370</v>
      </c>
      <c r="D355" s="8">
        <f aca="true" t="shared" si="59" ref="D355:D404">E355+F355</f>
        <v>0</v>
      </c>
      <c r="E355" s="11">
        <v>0</v>
      </c>
      <c r="F355" s="11">
        <v>0</v>
      </c>
      <c r="G355" s="8">
        <f t="shared" si="55"/>
        <v>0</v>
      </c>
      <c r="H355" s="8">
        <f t="shared" si="56"/>
        <v>0</v>
      </c>
      <c r="I355" s="8">
        <f t="shared" si="57"/>
        <v>0</v>
      </c>
      <c r="J355" s="105" t="b">
        <f t="shared" si="52"/>
        <v>1</v>
      </c>
      <c r="K355" s="79" t="b">
        <f t="shared" si="53"/>
        <v>1</v>
      </c>
    </row>
    <row r="356" spans="1:11" s="79" customFormat="1" ht="15.75">
      <c r="A356" s="9"/>
      <c r="B356" s="9"/>
      <c r="C356" s="12" t="s">
        <v>950</v>
      </c>
      <c r="D356" s="8">
        <f t="shared" si="59"/>
        <v>0</v>
      </c>
      <c r="E356" s="11">
        <v>0</v>
      </c>
      <c r="F356" s="11">
        <v>0</v>
      </c>
      <c r="G356" s="8">
        <f t="shared" si="55"/>
        <v>0</v>
      </c>
      <c r="H356" s="8">
        <f t="shared" si="56"/>
        <v>0</v>
      </c>
      <c r="I356" s="8">
        <f t="shared" si="57"/>
        <v>0</v>
      </c>
      <c r="J356" s="105" t="b">
        <f t="shared" si="52"/>
        <v>1</v>
      </c>
      <c r="K356" s="79" t="b">
        <f t="shared" si="53"/>
        <v>1</v>
      </c>
    </row>
    <row r="357" spans="1:11" s="79" customFormat="1" ht="15.75">
      <c r="A357" s="10"/>
      <c r="B357" s="10"/>
      <c r="C357" s="12" t="s">
        <v>842</v>
      </c>
      <c r="D357" s="8">
        <f t="shared" si="59"/>
        <v>109.3</v>
      </c>
      <c r="E357" s="8">
        <f>E358+E360</f>
        <v>0</v>
      </c>
      <c r="F357" s="8">
        <f>F358+F360</f>
        <v>109.3</v>
      </c>
      <c r="G357" s="8">
        <f t="shared" si="55"/>
        <v>109.3</v>
      </c>
      <c r="H357" s="8">
        <f t="shared" si="56"/>
        <v>0</v>
      </c>
      <c r="I357" s="8">
        <f t="shared" si="57"/>
        <v>109.3</v>
      </c>
      <c r="J357" s="105" t="b">
        <f t="shared" si="52"/>
        <v>1</v>
      </c>
      <c r="K357" s="79" t="b">
        <f t="shared" si="53"/>
        <v>1</v>
      </c>
    </row>
    <row r="358" spans="1:11" s="79" customFormat="1" ht="15.75">
      <c r="A358" s="7" t="str">
        <f>'786прил2ПланГРБС Отчёт'!A501</f>
        <v>Мероприятие 4.2.2</v>
      </c>
      <c r="B358" s="280" t="s">
        <v>521</v>
      </c>
      <c r="C358" s="12" t="s">
        <v>949</v>
      </c>
      <c r="D358" s="8">
        <f t="shared" si="59"/>
        <v>109.3</v>
      </c>
      <c r="E358" s="11">
        <f>E359</f>
        <v>0</v>
      </c>
      <c r="F358" s="11">
        <f>F359</f>
        <v>109.3</v>
      </c>
      <c r="G358" s="8">
        <f t="shared" si="55"/>
        <v>109.3</v>
      </c>
      <c r="H358" s="8">
        <f t="shared" si="56"/>
        <v>0</v>
      </c>
      <c r="I358" s="8">
        <f t="shared" si="57"/>
        <v>109.3</v>
      </c>
      <c r="J358" s="105" t="b">
        <f t="shared" si="52"/>
        <v>1</v>
      </c>
      <c r="K358" s="79" t="b">
        <f t="shared" si="53"/>
        <v>1</v>
      </c>
    </row>
    <row r="359" spans="1:11" s="79" customFormat="1" ht="67.5" customHeight="1">
      <c r="A359" s="10"/>
      <c r="B359" s="281"/>
      <c r="C359" s="12" t="s">
        <v>842</v>
      </c>
      <c r="D359" s="8">
        <f t="shared" si="59"/>
        <v>109.3</v>
      </c>
      <c r="E359" s="11">
        <f>'786прил2ПланГРБС Отчёт'!G502</f>
        <v>0</v>
      </c>
      <c r="F359" s="11">
        <f>'786прил2ПланГРБС Отчёт'!H502</f>
        <v>109.3</v>
      </c>
      <c r="G359" s="8">
        <f t="shared" si="55"/>
        <v>109.3</v>
      </c>
      <c r="H359" s="8">
        <f t="shared" si="56"/>
        <v>0</v>
      </c>
      <c r="I359" s="8">
        <f t="shared" si="57"/>
        <v>109.3</v>
      </c>
      <c r="J359" s="105" t="b">
        <f t="shared" si="52"/>
        <v>1</v>
      </c>
      <c r="K359" s="79" t="b">
        <f t="shared" si="53"/>
        <v>1</v>
      </c>
    </row>
    <row r="360" spans="1:11" s="79" customFormat="1" ht="15.75" hidden="1">
      <c r="A360" s="280" t="str">
        <f>'786прил2ПланГРБС Отчёт'!A504</f>
        <v>Мероприятие 4.2.3</v>
      </c>
      <c r="B360" s="280" t="s">
        <v>130</v>
      </c>
      <c r="C360" s="12" t="s">
        <v>949</v>
      </c>
      <c r="D360" s="8">
        <f t="shared" si="59"/>
        <v>0</v>
      </c>
      <c r="E360" s="11">
        <f>E361</f>
        <v>0</v>
      </c>
      <c r="F360" s="11">
        <f>F361</f>
        <v>0</v>
      </c>
      <c r="G360" s="8">
        <f t="shared" si="55"/>
        <v>0</v>
      </c>
      <c r="H360" s="8">
        <f t="shared" si="56"/>
        <v>0</v>
      </c>
      <c r="I360" s="8">
        <f t="shared" si="57"/>
        <v>0</v>
      </c>
      <c r="J360" s="105" t="b">
        <f t="shared" si="52"/>
        <v>1</v>
      </c>
      <c r="K360" s="79" t="b">
        <f t="shared" si="53"/>
        <v>1</v>
      </c>
    </row>
    <row r="361" spans="1:11" s="79" customFormat="1" ht="63.75" customHeight="1" hidden="1">
      <c r="A361" s="281" t="s">
        <v>842</v>
      </c>
      <c r="B361" s="281"/>
      <c r="C361" s="12" t="s">
        <v>842</v>
      </c>
      <c r="D361" s="8">
        <f t="shared" si="59"/>
        <v>0</v>
      </c>
      <c r="E361" s="11">
        <f>'786прил2ПланГРБС Отчёт'!G505</f>
        <v>0</v>
      </c>
      <c r="F361" s="11">
        <f>'786прил2ПланГРБС Отчёт'!H505</f>
        <v>0</v>
      </c>
      <c r="G361" s="8">
        <f t="shared" si="55"/>
        <v>0</v>
      </c>
      <c r="H361" s="8">
        <f t="shared" si="56"/>
        <v>0</v>
      </c>
      <c r="I361" s="8">
        <f t="shared" si="57"/>
        <v>0</v>
      </c>
      <c r="J361" s="105" t="b">
        <f t="shared" si="52"/>
        <v>1</v>
      </c>
      <c r="K361" s="79" t="b">
        <f t="shared" si="53"/>
        <v>1</v>
      </c>
    </row>
    <row r="362" spans="1:17" s="79" customFormat="1" ht="36" customHeight="1">
      <c r="A362" s="7" t="s">
        <v>525</v>
      </c>
      <c r="B362" s="7" t="s">
        <v>684</v>
      </c>
      <c r="C362" s="26" t="s">
        <v>949</v>
      </c>
      <c r="D362" s="25">
        <f t="shared" si="59"/>
        <v>118903</v>
      </c>
      <c r="E362" s="25">
        <f>E363+E373+E374</f>
        <v>0</v>
      </c>
      <c r="F362" s="25">
        <f>F363+F373+F374</f>
        <v>118903</v>
      </c>
      <c r="G362" s="25">
        <f t="shared" si="55"/>
        <v>118903</v>
      </c>
      <c r="H362" s="25">
        <f t="shared" si="56"/>
        <v>0</v>
      </c>
      <c r="I362" s="25">
        <f t="shared" si="57"/>
        <v>118903</v>
      </c>
      <c r="J362" s="105" t="b">
        <f t="shared" si="52"/>
        <v>1</v>
      </c>
      <c r="K362" s="79" t="b">
        <f t="shared" si="53"/>
        <v>1</v>
      </c>
      <c r="L362" s="79" t="b">
        <f>D362='786прил2ПланГРБС Отчёт'!F507</f>
        <v>1</v>
      </c>
      <c r="M362" s="79" t="b">
        <f>E362='786прил2ПланГРБС Отчёт'!G507</f>
        <v>1</v>
      </c>
      <c r="N362" s="79" t="b">
        <f>F362='786прил2ПланГРБС Отчёт'!H507</f>
        <v>1</v>
      </c>
      <c r="O362" s="79" t="b">
        <f>G362='786прил2ПланГРБС Отчёт'!I507</f>
        <v>1</v>
      </c>
      <c r="P362" s="79" t="b">
        <f>H362='786прил2ПланГРБС Отчёт'!J507</f>
        <v>1</v>
      </c>
      <c r="Q362" s="79" t="b">
        <f>I362='786прил2ПланГРБС Отчёт'!K507</f>
        <v>1</v>
      </c>
    </row>
    <row r="363" spans="1:11" s="79" customFormat="1" ht="47.25">
      <c r="A363" s="9"/>
      <c r="B363" s="9"/>
      <c r="C363" s="12" t="s">
        <v>953</v>
      </c>
      <c r="D363" s="8">
        <f t="shared" si="59"/>
        <v>0</v>
      </c>
      <c r="E363" s="8">
        <f>E365+E372</f>
        <v>0</v>
      </c>
      <c r="F363" s="8">
        <f>F365+F372</f>
        <v>0</v>
      </c>
      <c r="G363" s="8">
        <f t="shared" si="55"/>
        <v>0</v>
      </c>
      <c r="H363" s="8">
        <f t="shared" si="56"/>
        <v>0</v>
      </c>
      <c r="I363" s="8">
        <f t="shared" si="57"/>
        <v>0</v>
      </c>
      <c r="J363" s="105" t="b">
        <f t="shared" si="52"/>
        <v>1</v>
      </c>
      <c r="K363" s="79" t="b">
        <f t="shared" si="53"/>
        <v>1</v>
      </c>
    </row>
    <row r="364" spans="1:11" s="79" customFormat="1" ht="15.75">
      <c r="A364" s="9"/>
      <c r="B364" s="9"/>
      <c r="C364" s="12" t="s">
        <v>352</v>
      </c>
      <c r="D364" s="8"/>
      <c r="E364" s="8"/>
      <c r="F364" s="8"/>
      <c r="G364" s="8">
        <f t="shared" si="55"/>
        <v>0</v>
      </c>
      <c r="H364" s="8">
        <f t="shared" si="56"/>
        <v>0</v>
      </c>
      <c r="I364" s="8">
        <f t="shared" si="57"/>
        <v>0</v>
      </c>
      <c r="J364" s="105" t="b">
        <f t="shared" si="52"/>
        <v>1</v>
      </c>
      <c r="K364" s="79" t="b">
        <f t="shared" si="53"/>
        <v>1</v>
      </c>
    </row>
    <row r="365" spans="1:11" s="79" customFormat="1" ht="94.5">
      <c r="A365" s="9"/>
      <c r="B365" s="9"/>
      <c r="C365" s="12" t="s">
        <v>952</v>
      </c>
      <c r="D365" s="8">
        <f t="shared" si="59"/>
        <v>0</v>
      </c>
      <c r="E365" s="8">
        <f>E366+E367+E368+E369+E370+E371</f>
        <v>0</v>
      </c>
      <c r="F365" s="8">
        <f>F366+F367+F368+F369+F370+F371</f>
        <v>0</v>
      </c>
      <c r="G365" s="8">
        <f t="shared" si="55"/>
        <v>0</v>
      </c>
      <c r="H365" s="8">
        <f t="shared" si="56"/>
        <v>0</v>
      </c>
      <c r="I365" s="8">
        <f t="shared" si="57"/>
        <v>0</v>
      </c>
      <c r="J365" s="105" t="b">
        <f t="shared" si="52"/>
        <v>1</v>
      </c>
      <c r="K365" s="79" t="b">
        <f t="shared" si="53"/>
        <v>1</v>
      </c>
    </row>
    <row r="366" spans="1:11" s="79" customFormat="1" ht="78.75">
      <c r="A366" s="9"/>
      <c r="B366" s="9"/>
      <c r="C366" s="13" t="s">
        <v>353</v>
      </c>
      <c r="D366" s="8">
        <f t="shared" si="59"/>
        <v>0</v>
      </c>
      <c r="E366" s="11">
        <v>0</v>
      </c>
      <c r="F366" s="11">
        <v>0</v>
      </c>
      <c r="G366" s="8">
        <f t="shared" si="55"/>
        <v>0</v>
      </c>
      <c r="H366" s="8">
        <f t="shared" si="56"/>
        <v>0</v>
      </c>
      <c r="I366" s="8">
        <f t="shared" si="57"/>
        <v>0</v>
      </c>
      <c r="J366" s="105" t="b">
        <f t="shared" si="52"/>
        <v>1</v>
      </c>
      <c r="K366" s="79" t="b">
        <f t="shared" si="53"/>
        <v>1</v>
      </c>
    </row>
    <row r="367" spans="1:11" s="79" customFormat="1" ht="110.25">
      <c r="A367" s="9"/>
      <c r="B367" s="9"/>
      <c r="C367" s="13" t="s">
        <v>354</v>
      </c>
      <c r="D367" s="8">
        <f t="shared" si="59"/>
        <v>0</v>
      </c>
      <c r="E367" s="11">
        <v>0</v>
      </c>
      <c r="F367" s="11">
        <v>0</v>
      </c>
      <c r="G367" s="8">
        <f t="shared" si="55"/>
        <v>0</v>
      </c>
      <c r="H367" s="8">
        <f t="shared" si="56"/>
        <v>0</v>
      </c>
      <c r="I367" s="8">
        <f t="shared" si="57"/>
        <v>0</v>
      </c>
      <c r="J367" s="105" t="b">
        <f t="shared" si="52"/>
        <v>1</v>
      </c>
      <c r="K367" s="79" t="b">
        <f t="shared" si="53"/>
        <v>1</v>
      </c>
    </row>
    <row r="368" spans="1:11" s="79" customFormat="1" ht="78.75">
      <c r="A368" s="9"/>
      <c r="B368" s="9"/>
      <c r="C368" s="13" t="s">
        <v>794</v>
      </c>
      <c r="D368" s="8">
        <f t="shared" si="59"/>
        <v>0</v>
      </c>
      <c r="E368" s="11">
        <v>0</v>
      </c>
      <c r="F368" s="11">
        <v>0</v>
      </c>
      <c r="G368" s="8">
        <f t="shared" si="55"/>
        <v>0</v>
      </c>
      <c r="H368" s="8">
        <f t="shared" si="56"/>
        <v>0</v>
      </c>
      <c r="I368" s="8">
        <f t="shared" si="57"/>
        <v>0</v>
      </c>
      <c r="J368" s="105" t="b">
        <f t="shared" si="52"/>
        <v>1</v>
      </c>
      <c r="K368" s="79" t="b">
        <f t="shared" si="53"/>
        <v>1</v>
      </c>
    </row>
    <row r="369" spans="1:11" s="79" customFormat="1" ht="110.25">
      <c r="A369" s="9"/>
      <c r="B369" s="9"/>
      <c r="C369" s="13" t="s">
        <v>795</v>
      </c>
      <c r="D369" s="8">
        <f t="shared" si="59"/>
        <v>0</v>
      </c>
      <c r="E369" s="11">
        <v>0</v>
      </c>
      <c r="F369" s="11">
        <v>0</v>
      </c>
      <c r="G369" s="8">
        <f t="shared" si="55"/>
        <v>0</v>
      </c>
      <c r="H369" s="8">
        <f t="shared" si="56"/>
        <v>0</v>
      </c>
      <c r="I369" s="8">
        <f t="shared" si="57"/>
        <v>0</v>
      </c>
      <c r="J369" s="105" t="b">
        <f t="shared" si="52"/>
        <v>1</v>
      </c>
      <c r="K369" s="79" t="b">
        <f t="shared" si="53"/>
        <v>1</v>
      </c>
    </row>
    <row r="370" spans="1:11" s="79" customFormat="1" ht="94.5">
      <c r="A370" s="9"/>
      <c r="B370" s="9"/>
      <c r="C370" s="13" t="s">
        <v>951</v>
      </c>
      <c r="D370" s="8">
        <f t="shared" si="59"/>
        <v>0</v>
      </c>
      <c r="E370" s="11">
        <v>0</v>
      </c>
      <c r="F370" s="11">
        <v>0</v>
      </c>
      <c r="G370" s="8">
        <f t="shared" si="55"/>
        <v>0</v>
      </c>
      <c r="H370" s="8">
        <f t="shared" si="56"/>
        <v>0</v>
      </c>
      <c r="I370" s="8">
        <f t="shared" si="57"/>
        <v>0</v>
      </c>
      <c r="J370" s="105" t="b">
        <f t="shared" si="52"/>
        <v>1</v>
      </c>
      <c r="K370" s="79" t="b">
        <f t="shared" si="53"/>
        <v>1</v>
      </c>
    </row>
    <row r="371" spans="1:11" s="79" customFormat="1" ht="110.25">
      <c r="A371" s="9"/>
      <c r="B371" s="9"/>
      <c r="C371" s="13" t="s">
        <v>796</v>
      </c>
      <c r="D371" s="8">
        <f t="shared" si="59"/>
        <v>0</v>
      </c>
      <c r="E371" s="11">
        <v>0</v>
      </c>
      <c r="F371" s="11">
        <v>0</v>
      </c>
      <c r="G371" s="8">
        <f t="shared" si="55"/>
        <v>0</v>
      </c>
      <c r="H371" s="8">
        <f t="shared" si="56"/>
        <v>0</v>
      </c>
      <c r="I371" s="8">
        <f t="shared" si="57"/>
        <v>0</v>
      </c>
      <c r="J371" s="105" t="b">
        <f t="shared" si="52"/>
        <v>1</v>
      </c>
      <c r="K371" s="79" t="b">
        <f t="shared" si="53"/>
        <v>1</v>
      </c>
    </row>
    <row r="372" spans="1:11" s="79" customFormat="1" ht="78.75">
      <c r="A372" s="9"/>
      <c r="B372" s="9"/>
      <c r="C372" s="12" t="s">
        <v>370</v>
      </c>
      <c r="D372" s="8">
        <f t="shared" si="59"/>
        <v>0</v>
      </c>
      <c r="E372" s="11">
        <v>0</v>
      </c>
      <c r="F372" s="11">
        <v>0</v>
      </c>
      <c r="G372" s="8">
        <f t="shared" si="55"/>
        <v>0</v>
      </c>
      <c r="H372" s="8">
        <f t="shared" si="56"/>
        <v>0</v>
      </c>
      <c r="I372" s="8">
        <f t="shared" si="57"/>
        <v>0</v>
      </c>
      <c r="J372" s="105" t="b">
        <f t="shared" si="52"/>
        <v>1</v>
      </c>
      <c r="K372" s="79" t="b">
        <f t="shared" si="53"/>
        <v>1</v>
      </c>
    </row>
    <row r="373" spans="1:11" s="79" customFormat="1" ht="15.75">
      <c r="A373" s="9"/>
      <c r="B373" s="9"/>
      <c r="C373" s="12" t="s">
        <v>950</v>
      </c>
      <c r="D373" s="8">
        <f t="shared" si="59"/>
        <v>0</v>
      </c>
      <c r="E373" s="11">
        <v>0</v>
      </c>
      <c r="F373" s="11">
        <v>0</v>
      </c>
      <c r="G373" s="8">
        <f t="shared" si="55"/>
        <v>0</v>
      </c>
      <c r="H373" s="8">
        <f t="shared" si="56"/>
        <v>0</v>
      </c>
      <c r="I373" s="8">
        <f t="shared" si="57"/>
        <v>0</v>
      </c>
      <c r="J373" s="105" t="b">
        <f t="shared" si="52"/>
        <v>1</v>
      </c>
      <c r="K373" s="79" t="b">
        <f t="shared" si="53"/>
        <v>1</v>
      </c>
    </row>
    <row r="374" spans="1:11" s="79" customFormat="1" ht="15.75">
      <c r="A374" s="10"/>
      <c r="B374" s="10"/>
      <c r="C374" s="12" t="s">
        <v>842</v>
      </c>
      <c r="D374" s="8">
        <f>D375+D377+D379+D381+D383+D385+D387+D389</f>
        <v>118903</v>
      </c>
      <c r="E374" s="8">
        <f>E375+E377+E379+E381+E383+E385+E387+E389</f>
        <v>0</v>
      </c>
      <c r="F374" s="8">
        <f>F375+F377+F379+F381+F383+F385+F387+F389</f>
        <v>118903</v>
      </c>
      <c r="G374" s="8">
        <f t="shared" si="55"/>
        <v>118903</v>
      </c>
      <c r="H374" s="8">
        <f t="shared" si="56"/>
        <v>0</v>
      </c>
      <c r="I374" s="8">
        <f t="shared" si="57"/>
        <v>118903</v>
      </c>
      <c r="J374" s="105" t="b">
        <f t="shared" si="52"/>
        <v>1</v>
      </c>
      <c r="K374" s="79" t="b">
        <f t="shared" si="53"/>
        <v>1</v>
      </c>
    </row>
    <row r="375" spans="1:11" s="79" customFormat="1" ht="15.75">
      <c r="A375" s="7" t="str">
        <f>'786прил2ПланГРБС Отчёт'!A519</f>
        <v>Мероприятие 4.3.1</v>
      </c>
      <c r="B375" s="280" t="s">
        <v>92</v>
      </c>
      <c r="C375" s="12" t="s">
        <v>949</v>
      </c>
      <c r="D375" s="8">
        <f t="shared" si="59"/>
        <v>2324.8</v>
      </c>
      <c r="E375" s="11">
        <f>E376</f>
        <v>0</v>
      </c>
      <c r="F375" s="11">
        <f>F376</f>
        <v>2324.8</v>
      </c>
      <c r="G375" s="8">
        <f t="shared" si="55"/>
        <v>2324.8</v>
      </c>
      <c r="H375" s="8">
        <f t="shared" si="56"/>
        <v>0</v>
      </c>
      <c r="I375" s="8">
        <f t="shared" si="57"/>
        <v>2324.8</v>
      </c>
      <c r="J375" s="105" t="b">
        <f t="shared" si="52"/>
        <v>1</v>
      </c>
      <c r="K375" s="79" t="b">
        <f t="shared" si="53"/>
        <v>1</v>
      </c>
    </row>
    <row r="376" spans="1:11" s="79" customFormat="1" ht="36.75" customHeight="1">
      <c r="A376" s="10"/>
      <c r="B376" s="281"/>
      <c r="C376" s="12" t="s">
        <v>842</v>
      </c>
      <c r="D376" s="8">
        <f t="shared" si="59"/>
        <v>2324.8</v>
      </c>
      <c r="E376" s="11">
        <f>'786прил2ПланГРБС Отчёт'!G520</f>
        <v>0</v>
      </c>
      <c r="F376" s="11">
        <f>'786прил2ПланГРБС Отчёт'!H520</f>
        <v>2324.8</v>
      </c>
      <c r="G376" s="8">
        <f t="shared" si="55"/>
        <v>2324.8</v>
      </c>
      <c r="H376" s="8">
        <f t="shared" si="56"/>
        <v>0</v>
      </c>
      <c r="I376" s="8">
        <f t="shared" si="57"/>
        <v>2324.8</v>
      </c>
      <c r="J376" s="105" t="b">
        <f t="shared" si="52"/>
        <v>1</v>
      </c>
      <c r="K376" s="79" t="b">
        <f t="shared" si="53"/>
        <v>1</v>
      </c>
    </row>
    <row r="377" spans="1:11" s="79" customFormat="1" ht="15.75">
      <c r="A377" s="7" t="str">
        <f>'786прил2ПланГРБС Отчёт'!A523</f>
        <v>Мероприятие 4.3.2</v>
      </c>
      <c r="B377" s="280" t="s">
        <v>519</v>
      </c>
      <c r="C377" s="12" t="s">
        <v>949</v>
      </c>
      <c r="D377" s="8">
        <f t="shared" si="59"/>
        <v>532.9</v>
      </c>
      <c r="E377" s="11">
        <f>E378</f>
        <v>0</v>
      </c>
      <c r="F377" s="11">
        <f>F378</f>
        <v>532.9</v>
      </c>
      <c r="G377" s="8">
        <f t="shared" si="55"/>
        <v>532.9</v>
      </c>
      <c r="H377" s="8">
        <f t="shared" si="56"/>
        <v>0</v>
      </c>
      <c r="I377" s="8">
        <f t="shared" si="57"/>
        <v>532.9</v>
      </c>
      <c r="J377" s="105" t="b">
        <f t="shared" si="52"/>
        <v>1</v>
      </c>
      <c r="K377" s="79" t="b">
        <f t="shared" si="53"/>
        <v>1</v>
      </c>
    </row>
    <row r="378" spans="1:11" s="79" customFormat="1" ht="39" customHeight="1">
      <c r="A378" s="10"/>
      <c r="B378" s="281"/>
      <c r="C378" s="12" t="s">
        <v>842</v>
      </c>
      <c r="D378" s="8">
        <f t="shared" si="59"/>
        <v>532.9</v>
      </c>
      <c r="E378" s="11">
        <f>'786прил2ПланГРБС Отчёт'!G524</f>
        <v>0</v>
      </c>
      <c r="F378" s="11">
        <f>'786прил2ПланГРБС Отчёт'!H524</f>
        <v>532.9</v>
      </c>
      <c r="G378" s="8">
        <f t="shared" si="55"/>
        <v>532.9</v>
      </c>
      <c r="H378" s="8">
        <f t="shared" si="56"/>
        <v>0</v>
      </c>
      <c r="I378" s="8">
        <f t="shared" si="57"/>
        <v>532.9</v>
      </c>
      <c r="J378" s="105" t="b">
        <f t="shared" si="52"/>
        <v>1</v>
      </c>
      <c r="K378" s="79" t="b">
        <f t="shared" si="53"/>
        <v>1</v>
      </c>
    </row>
    <row r="379" spans="1:11" s="79" customFormat="1" ht="15.75">
      <c r="A379" s="280" t="str">
        <f>'786прил2ПланГРБС Отчёт'!A526</f>
        <v>Мероприятие 4.3.3</v>
      </c>
      <c r="B379" s="280" t="s">
        <v>93</v>
      </c>
      <c r="C379" s="12" t="s">
        <v>949</v>
      </c>
      <c r="D379" s="8">
        <f t="shared" si="59"/>
        <v>12970.2</v>
      </c>
      <c r="E379" s="11">
        <f>E380</f>
        <v>0</v>
      </c>
      <c r="F379" s="11">
        <f>F380</f>
        <v>12970.2</v>
      </c>
      <c r="G379" s="8">
        <f t="shared" si="55"/>
        <v>12970.2</v>
      </c>
      <c r="H379" s="8">
        <f t="shared" si="56"/>
        <v>0</v>
      </c>
      <c r="I379" s="8">
        <f t="shared" si="57"/>
        <v>12970.2</v>
      </c>
      <c r="J379" s="105" t="b">
        <f t="shared" si="52"/>
        <v>1</v>
      </c>
      <c r="K379" s="79" t="b">
        <f t="shared" si="53"/>
        <v>1</v>
      </c>
    </row>
    <row r="380" spans="1:11" s="79" customFormat="1" ht="63.75" customHeight="1">
      <c r="A380" s="281" t="s">
        <v>842</v>
      </c>
      <c r="B380" s="281"/>
      <c r="C380" s="12" t="s">
        <v>842</v>
      </c>
      <c r="D380" s="8">
        <f t="shared" si="59"/>
        <v>12970.2</v>
      </c>
      <c r="E380" s="11">
        <f>'786прил2ПланГРБС Отчёт'!G527</f>
        <v>0</v>
      </c>
      <c r="F380" s="11">
        <f>'786прил2ПланГРБС Отчёт'!H527</f>
        <v>12970.2</v>
      </c>
      <c r="G380" s="8">
        <f t="shared" si="55"/>
        <v>12970.2</v>
      </c>
      <c r="H380" s="8">
        <f t="shared" si="56"/>
        <v>0</v>
      </c>
      <c r="I380" s="8">
        <f t="shared" si="57"/>
        <v>12970.2</v>
      </c>
      <c r="J380" s="105" t="b">
        <f t="shared" si="52"/>
        <v>1</v>
      </c>
      <c r="K380" s="79" t="b">
        <f t="shared" si="53"/>
        <v>1</v>
      </c>
    </row>
    <row r="381" spans="1:11" s="79" customFormat="1" ht="15.75">
      <c r="A381" s="280" t="str">
        <f>'786прил2ПланГРБС Отчёт'!A532</f>
        <v>Мероприятие 4.3.4</v>
      </c>
      <c r="B381" s="280" t="s">
        <v>520</v>
      </c>
      <c r="C381" s="12" t="s">
        <v>949</v>
      </c>
      <c r="D381" s="8">
        <f t="shared" si="59"/>
        <v>76748.6</v>
      </c>
      <c r="E381" s="11">
        <f>E382</f>
        <v>0</v>
      </c>
      <c r="F381" s="11">
        <f>F382</f>
        <v>76748.6</v>
      </c>
      <c r="G381" s="8">
        <f t="shared" si="55"/>
        <v>76748.6</v>
      </c>
      <c r="H381" s="8">
        <f t="shared" si="56"/>
        <v>0</v>
      </c>
      <c r="I381" s="8">
        <f t="shared" si="57"/>
        <v>76748.6</v>
      </c>
      <c r="J381" s="105" t="b">
        <f t="shared" si="52"/>
        <v>1</v>
      </c>
      <c r="K381" s="79" t="b">
        <f t="shared" si="53"/>
        <v>1</v>
      </c>
    </row>
    <row r="382" spans="1:11" s="79" customFormat="1" ht="45.75" customHeight="1">
      <c r="A382" s="281" t="s">
        <v>842</v>
      </c>
      <c r="B382" s="281"/>
      <c r="C382" s="12" t="s">
        <v>842</v>
      </c>
      <c r="D382" s="8">
        <f t="shared" si="59"/>
        <v>76748.6</v>
      </c>
      <c r="E382" s="11">
        <f>'786прил2ПланГРБС Отчёт'!G533</f>
        <v>0</v>
      </c>
      <c r="F382" s="11">
        <f>'786прил2ПланГРБС Отчёт'!H533</f>
        <v>76748.6</v>
      </c>
      <c r="G382" s="8">
        <f t="shared" si="55"/>
        <v>76748.6</v>
      </c>
      <c r="H382" s="8">
        <f t="shared" si="56"/>
        <v>0</v>
      </c>
      <c r="I382" s="8">
        <f t="shared" si="57"/>
        <v>76748.6</v>
      </c>
      <c r="J382" s="105" t="b">
        <f t="shared" si="52"/>
        <v>1</v>
      </c>
      <c r="K382" s="79" t="b">
        <f t="shared" si="53"/>
        <v>1</v>
      </c>
    </row>
    <row r="383" spans="1:11" s="79" customFormat="1" ht="15.75">
      <c r="A383" s="7" t="str">
        <f>'786прил2ПланГРБС Отчёт'!A535</f>
        <v>Мероприятие 4.3.6</v>
      </c>
      <c r="B383" s="280" t="s">
        <v>401</v>
      </c>
      <c r="C383" s="12" t="s">
        <v>949</v>
      </c>
      <c r="D383" s="8">
        <f t="shared" si="59"/>
        <v>19283.2</v>
      </c>
      <c r="E383" s="11">
        <f>E384</f>
        <v>0</v>
      </c>
      <c r="F383" s="11">
        <f>F384</f>
        <v>19283.2</v>
      </c>
      <c r="G383" s="8">
        <f t="shared" si="55"/>
        <v>19283.2</v>
      </c>
      <c r="H383" s="8">
        <f t="shared" si="56"/>
        <v>0</v>
      </c>
      <c r="I383" s="8">
        <f t="shared" si="57"/>
        <v>19283.2</v>
      </c>
      <c r="J383" s="105" t="b">
        <f t="shared" si="52"/>
        <v>1</v>
      </c>
      <c r="K383" s="79" t="b">
        <f t="shared" si="53"/>
        <v>1</v>
      </c>
    </row>
    <row r="384" spans="1:11" s="79" customFormat="1" ht="85.5" customHeight="1">
      <c r="A384" s="10"/>
      <c r="B384" s="271"/>
      <c r="C384" s="12" t="s">
        <v>842</v>
      </c>
      <c r="D384" s="8">
        <f t="shared" si="59"/>
        <v>19283.2</v>
      </c>
      <c r="E384" s="11">
        <f>'786прил2ПланГРБС Отчёт'!G536</f>
        <v>0</v>
      </c>
      <c r="F384" s="11">
        <f>'786прил2ПланГРБС Отчёт'!H536</f>
        <v>19283.2</v>
      </c>
      <c r="G384" s="8">
        <f t="shared" si="55"/>
        <v>19283.2</v>
      </c>
      <c r="H384" s="8">
        <f t="shared" si="56"/>
        <v>0</v>
      </c>
      <c r="I384" s="8">
        <f t="shared" si="57"/>
        <v>19283.2</v>
      </c>
      <c r="J384" s="105" t="b">
        <f t="shared" si="52"/>
        <v>1</v>
      </c>
      <c r="K384" s="79" t="b">
        <f t="shared" si="53"/>
        <v>1</v>
      </c>
    </row>
    <row r="385" spans="1:11" s="79" customFormat="1" ht="15.75">
      <c r="A385" s="7" t="str">
        <f>'786прил2ПланГРБС Отчёт'!A539</f>
        <v>Мероприятие 4.3.7</v>
      </c>
      <c r="B385" s="272" t="s">
        <v>868</v>
      </c>
      <c r="C385" s="12" t="s">
        <v>949</v>
      </c>
      <c r="D385" s="8">
        <f t="shared" si="59"/>
        <v>2000</v>
      </c>
      <c r="E385" s="11">
        <f>E386</f>
        <v>0</v>
      </c>
      <c r="F385" s="11">
        <f>F386</f>
        <v>2000</v>
      </c>
      <c r="G385" s="8">
        <f t="shared" si="55"/>
        <v>2000</v>
      </c>
      <c r="H385" s="8">
        <f t="shared" si="56"/>
        <v>0</v>
      </c>
      <c r="I385" s="8">
        <f t="shared" si="57"/>
        <v>2000</v>
      </c>
      <c r="J385" s="105" t="b">
        <f t="shared" si="52"/>
        <v>1</v>
      </c>
      <c r="K385" s="79" t="b">
        <f t="shared" si="53"/>
        <v>1</v>
      </c>
    </row>
    <row r="386" spans="1:11" s="79" customFormat="1" ht="90.75" customHeight="1">
      <c r="A386" s="10"/>
      <c r="B386" s="273"/>
      <c r="C386" s="12" t="s">
        <v>842</v>
      </c>
      <c r="D386" s="8">
        <f t="shared" si="59"/>
        <v>2000</v>
      </c>
      <c r="E386" s="11">
        <f>'786прил2ПланГРБС Отчёт'!G540</f>
        <v>0</v>
      </c>
      <c r="F386" s="11">
        <f>'786прил2ПланГРБС Отчёт'!H540</f>
        <v>2000</v>
      </c>
      <c r="G386" s="8">
        <f t="shared" si="55"/>
        <v>2000</v>
      </c>
      <c r="H386" s="8">
        <f t="shared" si="56"/>
        <v>0</v>
      </c>
      <c r="I386" s="8">
        <f t="shared" si="57"/>
        <v>2000</v>
      </c>
      <c r="J386" s="105" t="b">
        <f t="shared" si="52"/>
        <v>1</v>
      </c>
      <c r="K386" s="79" t="b">
        <f t="shared" si="53"/>
        <v>1</v>
      </c>
    </row>
    <row r="387" spans="1:11" s="79" customFormat="1" ht="15.75">
      <c r="A387" s="7" t="str">
        <f>'786прил2ПланГРБС Отчёт'!A542</f>
        <v>Мероприятие 4.3.8</v>
      </c>
      <c r="B387" s="280" t="s">
        <v>870</v>
      </c>
      <c r="C387" s="12" t="s">
        <v>949</v>
      </c>
      <c r="D387" s="8">
        <f t="shared" si="59"/>
        <v>4520.3</v>
      </c>
      <c r="E387" s="11">
        <f>E388</f>
        <v>0</v>
      </c>
      <c r="F387" s="11">
        <f>F388</f>
        <v>4520.3</v>
      </c>
      <c r="G387" s="8">
        <f t="shared" si="55"/>
        <v>4520.3</v>
      </c>
      <c r="H387" s="8">
        <f t="shared" si="56"/>
        <v>0</v>
      </c>
      <c r="I387" s="8">
        <f t="shared" si="57"/>
        <v>4520.3</v>
      </c>
      <c r="J387" s="105" t="b">
        <f t="shared" si="52"/>
        <v>1</v>
      </c>
      <c r="K387" s="79" t="b">
        <f t="shared" si="53"/>
        <v>1</v>
      </c>
    </row>
    <row r="388" spans="1:11" s="79" customFormat="1" ht="36" customHeight="1">
      <c r="A388" s="10"/>
      <c r="B388" s="281"/>
      <c r="C388" s="12" t="s">
        <v>842</v>
      </c>
      <c r="D388" s="8">
        <f t="shared" si="59"/>
        <v>4520.3</v>
      </c>
      <c r="E388" s="11">
        <f>'786прил2ПланГРБС Отчёт'!G543</f>
        <v>0</v>
      </c>
      <c r="F388" s="11">
        <f>'786прил2ПланГРБС Отчёт'!H543</f>
        <v>4520.3</v>
      </c>
      <c r="G388" s="8">
        <f t="shared" si="55"/>
        <v>4520.3</v>
      </c>
      <c r="H388" s="8">
        <f t="shared" si="56"/>
        <v>0</v>
      </c>
      <c r="I388" s="8">
        <f t="shared" si="57"/>
        <v>4520.3</v>
      </c>
      <c r="J388" s="105" t="b">
        <f t="shared" si="52"/>
        <v>1</v>
      </c>
      <c r="K388" s="79" t="b">
        <f t="shared" si="53"/>
        <v>1</v>
      </c>
    </row>
    <row r="389" spans="1:11" s="79" customFormat="1" ht="39.75" customHeight="1">
      <c r="A389" s="7" t="str">
        <f>'786прил2ПланГРБС Отчёт'!A545</f>
        <v>Мероприятие 4.3.9</v>
      </c>
      <c r="B389" s="280" t="s">
        <v>94</v>
      </c>
      <c r="C389" s="12" t="s">
        <v>949</v>
      </c>
      <c r="D389" s="8">
        <f t="shared" si="59"/>
        <v>523</v>
      </c>
      <c r="E389" s="11">
        <f>E390</f>
        <v>0</v>
      </c>
      <c r="F389" s="11">
        <f>F390</f>
        <v>523</v>
      </c>
      <c r="G389" s="8">
        <f t="shared" si="55"/>
        <v>523</v>
      </c>
      <c r="H389" s="8">
        <f t="shared" si="56"/>
        <v>0</v>
      </c>
      <c r="I389" s="8">
        <f t="shared" si="57"/>
        <v>523</v>
      </c>
      <c r="J389" s="105" t="b">
        <f t="shared" si="52"/>
        <v>1</v>
      </c>
      <c r="K389" s="79" t="b">
        <f t="shared" si="53"/>
        <v>1</v>
      </c>
    </row>
    <row r="390" spans="1:11" s="79" customFormat="1" ht="45.75" customHeight="1">
      <c r="A390" s="10"/>
      <c r="B390" s="281"/>
      <c r="C390" s="12" t="s">
        <v>842</v>
      </c>
      <c r="D390" s="8">
        <f t="shared" si="59"/>
        <v>523</v>
      </c>
      <c r="E390" s="11">
        <f>'786прил2ПланГРБС Отчёт'!G545</f>
        <v>0</v>
      </c>
      <c r="F390" s="11">
        <f>'786прил2ПланГРБС Отчёт'!H545</f>
        <v>523</v>
      </c>
      <c r="G390" s="8">
        <f t="shared" si="55"/>
        <v>523</v>
      </c>
      <c r="H390" s="8">
        <f t="shared" si="56"/>
        <v>0</v>
      </c>
      <c r="I390" s="8">
        <f t="shared" si="57"/>
        <v>523</v>
      </c>
      <c r="J390" s="105" t="b">
        <f t="shared" si="52"/>
        <v>1</v>
      </c>
      <c r="K390" s="79" t="b">
        <f t="shared" si="53"/>
        <v>1</v>
      </c>
    </row>
    <row r="391" spans="1:17" s="79" customFormat="1" ht="52.5" customHeight="1">
      <c r="A391" s="7" t="s">
        <v>526</v>
      </c>
      <c r="B391" s="7" t="s">
        <v>106</v>
      </c>
      <c r="C391" s="26" t="s">
        <v>949</v>
      </c>
      <c r="D391" s="25">
        <f t="shared" si="59"/>
        <v>550</v>
      </c>
      <c r="E391" s="25">
        <f>E392+E402+E403</f>
        <v>0</v>
      </c>
      <c r="F391" s="25">
        <f>F392+F402+F403</f>
        <v>550</v>
      </c>
      <c r="G391" s="25">
        <f t="shared" si="55"/>
        <v>550</v>
      </c>
      <c r="H391" s="25">
        <f t="shared" si="56"/>
        <v>0</v>
      </c>
      <c r="I391" s="25">
        <f t="shared" si="57"/>
        <v>550</v>
      </c>
      <c r="J391" s="105" t="b">
        <f t="shared" si="52"/>
        <v>1</v>
      </c>
      <c r="K391" s="79" t="b">
        <f t="shared" si="53"/>
        <v>1</v>
      </c>
      <c r="L391" s="79" t="b">
        <f>D391='786прил2ПланГРБС Отчёт'!F548</f>
        <v>1</v>
      </c>
      <c r="M391" s="79" t="b">
        <f>E391='786прил2ПланГРБС Отчёт'!G548</f>
        <v>1</v>
      </c>
      <c r="N391" s="79" t="b">
        <f>F391='786прил2ПланГРБС Отчёт'!H548</f>
        <v>1</v>
      </c>
      <c r="O391" s="79" t="b">
        <f>G391='786прил2ПланГРБС Отчёт'!I548</f>
        <v>1</v>
      </c>
      <c r="P391" s="79" t="b">
        <f>H391='786прил2ПланГРБС Отчёт'!J548</f>
        <v>1</v>
      </c>
      <c r="Q391" s="79" t="b">
        <f>I391='786прил2ПланГРБС Отчёт'!K548</f>
        <v>1</v>
      </c>
    </row>
    <row r="392" spans="1:11" s="79" customFormat="1" ht="47.25">
      <c r="A392" s="9"/>
      <c r="B392" s="9"/>
      <c r="C392" s="12" t="s">
        <v>953</v>
      </c>
      <c r="D392" s="8">
        <f t="shared" si="59"/>
        <v>0</v>
      </c>
      <c r="E392" s="8">
        <f>E394+E401</f>
        <v>0</v>
      </c>
      <c r="F392" s="8">
        <f>F394+F401</f>
        <v>0</v>
      </c>
      <c r="G392" s="8">
        <f t="shared" si="55"/>
        <v>0</v>
      </c>
      <c r="H392" s="8">
        <f t="shared" si="56"/>
        <v>0</v>
      </c>
      <c r="I392" s="8">
        <f t="shared" si="57"/>
        <v>0</v>
      </c>
      <c r="J392" s="105" t="b">
        <f t="shared" si="52"/>
        <v>1</v>
      </c>
      <c r="K392" s="79" t="b">
        <f t="shared" si="53"/>
        <v>1</v>
      </c>
    </row>
    <row r="393" spans="1:11" s="79" customFormat="1" ht="15.75">
      <c r="A393" s="9"/>
      <c r="B393" s="9"/>
      <c r="C393" s="12" t="s">
        <v>352</v>
      </c>
      <c r="D393" s="8"/>
      <c r="E393" s="8"/>
      <c r="F393" s="8"/>
      <c r="G393" s="8">
        <f t="shared" si="55"/>
        <v>0</v>
      </c>
      <c r="H393" s="8">
        <f t="shared" si="56"/>
        <v>0</v>
      </c>
      <c r="I393" s="8">
        <f t="shared" si="57"/>
        <v>0</v>
      </c>
      <c r="J393" s="105" t="b">
        <f t="shared" si="52"/>
        <v>1</v>
      </c>
      <c r="K393" s="79" t="b">
        <f t="shared" si="53"/>
        <v>1</v>
      </c>
    </row>
    <row r="394" spans="1:11" s="79" customFormat="1" ht="94.5">
      <c r="A394" s="9"/>
      <c r="B394" s="9"/>
      <c r="C394" s="12" t="s">
        <v>952</v>
      </c>
      <c r="D394" s="8">
        <f t="shared" si="59"/>
        <v>0</v>
      </c>
      <c r="E394" s="8">
        <f>E395+E396+E397+E398+E399+E400</f>
        <v>0</v>
      </c>
      <c r="F394" s="8">
        <f>F395+F396+F397+F398+F399+F400</f>
        <v>0</v>
      </c>
      <c r="G394" s="8">
        <f t="shared" si="55"/>
        <v>0</v>
      </c>
      <c r="H394" s="8">
        <f t="shared" si="56"/>
        <v>0</v>
      </c>
      <c r="I394" s="8">
        <f t="shared" si="57"/>
        <v>0</v>
      </c>
      <c r="J394" s="105" t="b">
        <f t="shared" si="52"/>
        <v>1</v>
      </c>
      <c r="K394" s="79" t="b">
        <f t="shared" si="53"/>
        <v>1</v>
      </c>
    </row>
    <row r="395" spans="1:11" s="79" customFormat="1" ht="78.75">
      <c r="A395" s="9"/>
      <c r="B395" s="9"/>
      <c r="C395" s="13" t="s">
        <v>353</v>
      </c>
      <c r="D395" s="8">
        <f t="shared" si="59"/>
        <v>0</v>
      </c>
      <c r="E395" s="11">
        <v>0</v>
      </c>
      <c r="F395" s="11">
        <v>0</v>
      </c>
      <c r="G395" s="8">
        <f t="shared" si="55"/>
        <v>0</v>
      </c>
      <c r="H395" s="8">
        <f t="shared" si="56"/>
        <v>0</v>
      </c>
      <c r="I395" s="8">
        <f t="shared" si="57"/>
        <v>0</v>
      </c>
      <c r="J395" s="105" t="b">
        <f aca="true" t="shared" si="60" ref="J395:J458">E395+F395=D395</f>
        <v>1</v>
      </c>
      <c r="K395" s="79" t="b">
        <f aca="true" t="shared" si="61" ref="K395:K458">H395+I395=G395</f>
        <v>1</v>
      </c>
    </row>
    <row r="396" spans="1:11" s="79" customFormat="1" ht="110.25">
      <c r="A396" s="9"/>
      <c r="B396" s="9"/>
      <c r="C396" s="13" t="s">
        <v>354</v>
      </c>
      <c r="D396" s="8">
        <f t="shared" si="59"/>
        <v>0</v>
      </c>
      <c r="E396" s="11">
        <v>0</v>
      </c>
      <c r="F396" s="11">
        <v>0</v>
      </c>
      <c r="G396" s="8">
        <f t="shared" si="55"/>
        <v>0</v>
      </c>
      <c r="H396" s="8">
        <f t="shared" si="56"/>
        <v>0</v>
      </c>
      <c r="I396" s="8">
        <f t="shared" si="57"/>
        <v>0</v>
      </c>
      <c r="J396" s="105" t="b">
        <f t="shared" si="60"/>
        <v>1</v>
      </c>
      <c r="K396" s="79" t="b">
        <f t="shared" si="61"/>
        <v>1</v>
      </c>
    </row>
    <row r="397" spans="1:11" s="79" customFormat="1" ht="78.75">
      <c r="A397" s="9"/>
      <c r="B397" s="9"/>
      <c r="C397" s="13" t="s">
        <v>794</v>
      </c>
      <c r="D397" s="8">
        <f t="shared" si="59"/>
        <v>0</v>
      </c>
      <c r="E397" s="11">
        <v>0</v>
      </c>
      <c r="F397" s="11">
        <v>0</v>
      </c>
      <c r="G397" s="8">
        <f aca="true" t="shared" si="62" ref="G397:G458">D397</f>
        <v>0</v>
      </c>
      <c r="H397" s="8">
        <f aca="true" t="shared" si="63" ref="H397:H458">E397</f>
        <v>0</v>
      </c>
      <c r="I397" s="8">
        <f aca="true" t="shared" si="64" ref="I397:I458">F397</f>
        <v>0</v>
      </c>
      <c r="J397" s="105" t="b">
        <f t="shared" si="60"/>
        <v>1</v>
      </c>
      <c r="K397" s="79" t="b">
        <f t="shared" si="61"/>
        <v>1</v>
      </c>
    </row>
    <row r="398" spans="1:11" s="79" customFormat="1" ht="110.25">
      <c r="A398" s="9"/>
      <c r="B398" s="9"/>
      <c r="C398" s="13" t="s">
        <v>795</v>
      </c>
      <c r="D398" s="8">
        <f t="shared" si="59"/>
        <v>0</v>
      </c>
      <c r="E398" s="11">
        <v>0</v>
      </c>
      <c r="F398" s="11">
        <v>0</v>
      </c>
      <c r="G398" s="8">
        <f t="shared" si="62"/>
        <v>0</v>
      </c>
      <c r="H398" s="8">
        <f t="shared" si="63"/>
        <v>0</v>
      </c>
      <c r="I398" s="8">
        <f t="shared" si="64"/>
        <v>0</v>
      </c>
      <c r="J398" s="105" t="b">
        <f t="shared" si="60"/>
        <v>1</v>
      </c>
      <c r="K398" s="79" t="b">
        <f t="shared" si="61"/>
        <v>1</v>
      </c>
    </row>
    <row r="399" spans="1:11" s="79" customFormat="1" ht="94.5">
      <c r="A399" s="9"/>
      <c r="B399" s="9"/>
      <c r="C399" s="13" t="s">
        <v>951</v>
      </c>
      <c r="D399" s="8">
        <f t="shared" si="59"/>
        <v>0</v>
      </c>
      <c r="E399" s="11">
        <v>0</v>
      </c>
      <c r="F399" s="11">
        <v>0</v>
      </c>
      <c r="G399" s="8">
        <f t="shared" si="62"/>
        <v>0</v>
      </c>
      <c r="H399" s="8">
        <f t="shared" si="63"/>
        <v>0</v>
      </c>
      <c r="I399" s="8">
        <f t="shared" si="64"/>
        <v>0</v>
      </c>
      <c r="J399" s="105" t="b">
        <f t="shared" si="60"/>
        <v>1</v>
      </c>
      <c r="K399" s="79" t="b">
        <f t="shared" si="61"/>
        <v>1</v>
      </c>
    </row>
    <row r="400" spans="1:11" s="79" customFormat="1" ht="110.25">
      <c r="A400" s="9"/>
      <c r="B400" s="9"/>
      <c r="C400" s="13" t="s">
        <v>796</v>
      </c>
      <c r="D400" s="8">
        <f t="shared" si="59"/>
        <v>0</v>
      </c>
      <c r="E400" s="11">
        <v>0</v>
      </c>
      <c r="F400" s="11">
        <v>0</v>
      </c>
      <c r="G400" s="8">
        <f t="shared" si="62"/>
        <v>0</v>
      </c>
      <c r="H400" s="8">
        <f t="shared" si="63"/>
        <v>0</v>
      </c>
      <c r="I400" s="8">
        <f t="shared" si="64"/>
        <v>0</v>
      </c>
      <c r="J400" s="105" t="b">
        <f t="shared" si="60"/>
        <v>1</v>
      </c>
      <c r="K400" s="79" t="b">
        <f t="shared" si="61"/>
        <v>1</v>
      </c>
    </row>
    <row r="401" spans="1:11" s="79" customFormat="1" ht="78.75">
      <c r="A401" s="9"/>
      <c r="B401" s="9"/>
      <c r="C401" s="12" t="s">
        <v>370</v>
      </c>
      <c r="D401" s="8">
        <f t="shared" si="59"/>
        <v>0</v>
      </c>
      <c r="E401" s="11">
        <v>0</v>
      </c>
      <c r="F401" s="11">
        <v>0</v>
      </c>
      <c r="G401" s="8">
        <f t="shared" si="62"/>
        <v>0</v>
      </c>
      <c r="H401" s="8">
        <f t="shared" si="63"/>
        <v>0</v>
      </c>
      <c r="I401" s="8">
        <f t="shared" si="64"/>
        <v>0</v>
      </c>
      <c r="J401" s="105" t="b">
        <f t="shared" si="60"/>
        <v>1</v>
      </c>
      <c r="K401" s="79" t="b">
        <f t="shared" si="61"/>
        <v>1</v>
      </c>
    </row>
    <row r="402" spans="1:11" s="79" customFormat="1" ht="15.75">
      <c r="A402" s="9"/>
      <c r="B402" s="9"/>
      <c r="C402" s="12" t="s">
        <v>950</v>
      </c>
      <c r="D402" s="8">
        <f t="shared" si="59"/>
        <v>0</v>
      </c>
      <c r="E402" s="11">
        <v>0</v>
      </c>
      <c r="F402" s="11">
        <v>0</v>
      </c>
      <c r="G402" s="8">
        <f t="shared" si="62"/>
        <v>0</v>
      </c>
      <c r="H402" s="8">
        <f t="shared" si="63"/>
        <v>0</v>
      </c>
      <c r="I402" s="8">
        <f t="shared" si="64"/>
        <v>0</v>
      </c>
      <c r="J402" s="105" t="b">
        <f t="shared" si="60"/>
        <v>1</v>
      </c>
      <c r="K402" s="79" t="b">
        <f t="shared" si="61"/>
        <v>1</v>
      </c>
    </row>
    <row r="403" spans="1:11" s="79" customFormat="1" ht="15.75">
      <c r="A403" s="10"/>
      <c r="B403" s="10"/>
      <c r="C403" s="12" t="s">
        <v>842</v>
      </c>
      <c r="D403" s="8">
        <f t="shared" si="59"/>
        <v>550</v>
      </c>
      <c r="E403" s="8">
        <f>E404+E408+E406</f>
        <v>0</v>
      </c>
      <c r="F403" s="8">
        <f>F404+F408+F406</f>
        <v>550</v>
      </c>
      <c r="G403" s="8">
        <f t="shared" si="62"/>
        <v>550</v>
      </c>
      <c r="H403" s="8">
        <f t="shared" si="63"/>
        <v>0</v>
      </c>
      <c r="I403" s="8">
        <f t="shared" si="64"/>
        <v>550</v>
      </c>
      <c r="J403" s="105" t="b">
        <f t="shared" si="60"/>
        <v>1</v>
      </c>
      <c r="K403" s="79" t="b">
        <f t="shared" si="61"/>
        <v>1</v>
      </c>
    </row>
    <row r="404" spans="1:11" s="79" customFormat="1" ht="54.75" customHeight="1">
      <c r="A404" s="7" t="str">
        <f>'786прил2ПланГРБС Отчёт'!A551</f>
        <v>Мероприятие 4.4.2</v>
      </c>
      <c r="B404" s="280" t="s">
        <v>252</v>
      </c>
      <c r="C404" s="12" t="s">
        <v>949</v>
      </c>
      <c r="D404" s="8">
        <f t="shared" si="59"/>
        <v>250</v>
      </c>
      <c r="E404" s="8">
        <f>E405</f>
        <v>0</v>
      </c>
      <c r="F404" s="8">
        <f>F405</f>
        <v>250</v>
      </c>
      <c r="G404" s="8">
        <f t="shared" si="62"/>
        <v>250</v>
      </c>
      <c r="H404" s="8">
        <f t="shared" si="63"/>
        <v>0</v>
      </c>
      <c r="I404" s="8">
        <f t="shared" si="64"/>
        <v>250</v>
      </c>
      <c r="J404" s="105" t="b">
        <f t="shared" si="60"/>
        <v>1</v>
      </c>
      <c r="K404" s="79" t="b">
        <f t="shared" si="61"/>
        <v>1</v>
      </c>
    </row>
    <row r="405" spans="1:11" s="79" customFormat="1" ht="15.75">
      <c r="A405" s="10"/>
      <c r="B405" s="281"/>
      <c r="C405" s="12" t="s">
        <v>842</v>
      </c>
      <c r="D405" s="8">
        <f>E405+F405</f>
        <v>250</v>
      </c>
      <c r="E405" s="8">
        <f>'786прил2ПланГРБС Отчёт'!G552</f>
        <v>0</v>
      </c>
      <c r="F405" s="8">
        <f>'786прил2ПланГРБС Отчёт'!H552</f>
        <v>250</v>
      </c>
      <c r="G405" s="8">
        <f t="shared" si="62"/>
        <v>250</v>
      </c>
      <c r="H405" s="8">
        <f t="shared" si="63"/>
        <v>0</v>
      </c>
      <c r="I405" s="8">
        <f t="shared" si="64"/>
        <v>250</v>
      </c>
      <c r="J405" s="105" t="b">
        <f t="shared" si="60"/>
        <v>1</v>
      </c>
      <c r="K405" s="79" t="b">
        <f t="shared" si="61"/>
        <v>1</v>
      </c>
    </row>
    <row r="406" spans="1:11" s="79" customFormat="1" ht="32.25" customHeight="1">
      <c r="A406" s="7" t="str">
        <f>'786прил2ПланГРБС Отчёт'!A554</f>
        <v>Мероприятие 4.4.5</v>
      </c>
      <c r="B406" s="280" t="s">
        <v>817</v>
      </c>
      <c r="C406" s="12" t="s">
        <v>949</v>
      </c>
      <c r="D406" s="8">
        <f>E406+F406</f>
        <v>250</v>
      </c>
      <c r="E406" s="8">
        <f>E407</f>
        <v>0</v>
      </c>
      <c r="F406" s="8">
        <f>F407</f>
        <v>250</v>
      </c>
      <c r="G406" s="8">
        <f t="shared" si="62"/>
        <v>250</v>
      </c>
      <c r="H406" s="8">
        <f t="shared" si="63"/>
        <v>0</v>
      </c>
      <c r="I406" s="8">
        <f t="shared" si="64"/>
        <v>250</v>
      </c>
      <c r="J406" s="105" t="b">
        <f t="shared" si="60"/>
        <v>1</v>
      </c>
      <c r="K406" s="79" t="b">
        <f t="shared" si="61"/>
        <v>1</v>
      </c>
    </row>
    <row r="407" spans="1:11" s="79" customFormat="1" ht="15.75">
      <c r="A407" s="10"/>
      <c r="B407" s="281"/>
      <c r="C407" s="12" t="s">
        <v>842</v>
      </c>
      <c r="D407" s="8">
        <f>E407+F407</f>
        <v>250</v>
      </c>
      <c r="E407" s="8">
        <f>'786прил2ПланГРБС Отчёт'!G555</f>
        <v>0</v>
      </c>
      <c r="F407" s="8">
        <f>'786прил2ПланГРБС Отчёт'!H555</f>
        <v>250</v>
      </c>
      <c r="G407" s="8">
        <f t="shared" si="62"/>
        <v>250</v>
      </c>
      <c r="H407" s="8">
        <f t="shared" si="63"/>
        <v>0</v>
      </c>
      <c r="I407" s="8">
        <f t="shared" si="64"/>
        <v>250</v>
      </c>
      <c r="J407" s="105" t="b">
        <f t="shared" si="60"/>
        <v>1</v>
      </c>
      <c r="K407" s="79" t="b">
        <f t="shared" si="61"/>
        <v>1</v>
      </c>
    </row>
    <row r="408" spans="1:11" s="79" customFormat="1" ht="15.75">
      <c r="A408" s="7" t="str">
        <f>'786прил2ПланГРБС Отчёт'!A556</f>
        <v>Мероприятие 4.4.7</v>
      </c>
      <c r="B408" s="280" t="s">
        <v>95</v>
      </c>
      <c r="C408" s="12" t="s">
        <v>949</v>
      </c>
      <c r="D408" s="8">
        <f aca="true" t="shared" si="65" ref="D408:D447">E408+F408</f>
        <v>50</v>
      </c>
      <c r="E408" s="8">
        <f>E409</f>
        <v>0</v>
      </c>
      <c r="F408" s="8">
        <f>F409</f>
        <v>50</v>
      </c>
      <c r="G408" s="8">
        <f t="shared" si="62"/>
        <v>50</v>
      </c>
      <c r="H408" s="8">
        <f t="shared" si="63"/>
        <v>0</v>
      </c>
      <c r="I408" s="8">
        <f t="shared" si="64"/>
        <v>50</v>
      </c>
      <c r="J408" s="105" t="b">
        <f t="shared" si="60"/>
        <v>1</v>
      </c>
      <c r="K408" s="79" t="b">
        <f t="shared" si="61"/>
        <v>1</v>
      </c>
    </row>
    <row r="409" spans="1:11" s="79" customFormat="1" ht="33.75" customHeight="1">
      <c r="A409" s="10"/>
      <c r="B409" s="281"/>
      <c r="C409" s="12" t="s">
        <v>842</v>
      </c>
      <c r="D409" s="8">
        <f t="shared" si="65"/>
        <v>50</v>
      </c>
      <c r="E409" s="8">
        <f>'786прил2ПланГРБС Отчёт'!G557</f>
        <v>0</v>
      </c>
      <c r="F409" s="8">
        <f>'786прил2ПланГРБС Отчёт'!H557</f>
        <v>50</v>
      </c>
      <c r="G409" s="8">
        <f t="shared" si="62"/>
        <v>50</v>
      </c>
      <c r="H409" s="8">
        <f t="shared" si="63"/>
        <v>0</v>
      </c>
      <c r="I409" s="8">
        <f t="shared" si="64"/>
        <v>50</v>
      </c>
      <c r="J409" s="105" t="b">
        <f t="shared" si="60"/>
        <v>1</v>
      </c>
      <c r="K409" s="79" t="b">
        <f t="shared" si="61"/>
        <v>1</v>
      </c>
    </row>
    <row r="410" spans="1:23" s="79" customFormat="1" ht="15.75">
      <c r="A410" s="7" t="s">
        <v>515</v>
      </c>
      <c r="B410" s="7" t="s">
        <v>878</v>
      </c>
      <c r="C410" s="26" t="s">
        <v>949</v>
      </c>
      <c r="D410" s="25">
        <f>D411+D420+D421+D422</f>
        <v>173170</v>
      </c>
      <c r="E410" s="25">
        <f>E411+E420+E421+E422</f>
        <v>0</v>
      </c>
      <c r="F410" s="25">
        <f>F411+F420+F421+F422</f>
        <v>173170</v>
      </c>
      <c r="G410" s="25">
        <f t="shared" si="62"/>
        <v>173170</v>
      </c>
      <c r="H410" s="25">
        <f t="shared" si="63"/>
        <v>0</v>
      </c>
      <c r="I410" s="25">
        <f t="shared" si="64"/>
        <v>173170</v>
      </c>
      <c r="J410" s="105" t="b">
        <f t="shared" si="60"/>
        <v>1</v>
      </c>
      <c r="K410" s="79" t="b">
        <f t="shared" si="61"/>
        <v>1</v>
      </c>
      <c r="L410" s="79" t="b">
        <f aca="true" t="shared" si="66" ref="L410:Q410">D411+D421+D422=D410</f>
        <v>1</v>
      </c>
      <c r="M410" s="79" t="b">
        <f t="shared" si="66"/>
        <v>1</v>
      </c>
      <c r="N410" s="79" t="b">
        <f t="shared" si="66"/>
        <v>1</v>
      </c>
      <c r="O410" s="79" t="b">
        <f t="shared" si="66"/>
        <v>1</v>
      </c>
      <c r="P410" s="79" t="b">
        <f t="shared" si="66"/>
        <v>1</v>
      </c>
      <c r="Q410" s="79" t="b">
        <f t="shared" si="66"/>
        <v>1</v>
      </c>
      <c r="R410" s="79" t="b">
        <f>D410='786прил2ПланГРБС Отчёт'!F559</f>
        <v>1</v>
      </c>
      <c r="S410" s="79" t="b">
        <f>E410='786прил2ПланГРБС Отчёт'!G559</f>
        <v>1</v>
      </c>
      <c r="T410" s="79" t="b">
        <f>F410='786прил2ПланГРБС Отчёт'!H559</f>
        <v>1</v>
      </c>
      <c r="U410" s="79" t="b">
        <f>G410='786прил2ПланГРБС Отчёт'!I559</f>
        <v>1</v>
      </c>
      <c r="V410" s="79" t="b">
        <f>H410='786прил2ПланГРБС Отчёт'!J559</f>
        <v>1</v>
      </c>
      <c r="W410" s="79" t="b">
        <f>I410='786прил2ПланГРБС Отчёт'!K559</f>
        <v>1</v>
      </c>
    </row>
    <row r="411" spans="1:11" s="79" customFormat="1" ht="47.25">
      <c r="A411" s="9"/>
      <c r="B411" s="9"/>
      <c r="C411" s="12" t="s">
        <v>953</v>
      </c>
      <c r="D411" s="8">
        <f>D424+D449+D466</f>
        <v>0</v>
      </c>
      <c r="E411" s="8">
        <f>E424+E449+E466</f>
        <v>0</v>
      </c>
      <c r="F411" s="8">
        <f>F424+F449+F466</f>
        <v>0</v>
      </c>
      <c r="G411" s="8">
        <f t="shared" si="62"/>
        <v>0</v>
      </c>
      <c r="H411" s="8">
        <f t="shared" si="63"/>
        <v>0</v>
      </c>
      <c r="I411" s="8">
        <f t="shared" si="64"/>
        <v>0</v>
      </c>
      <c r="J411" s="105" t="b">
        <f t="shared" si="60"/>
        <v>1</v>
      </c>
      <c r="K411" s="79" t="b">
        <f t="shared" si="61"/>
        <v>1</v>
      </c>
    </row>
    <row r="412" spans="1:11" s="79" customFormat="1" ht="15.75">
      <c r="A412" s="9"/>
      <c r="B412" s="9"/>
      <c r="C412" s="12" t="s">
        <v>352</v>
      </c>
      <c r="D412" s="8"/>
      <c r="E412" s="8"/>
      <c r="F412" s="8"/>
      <c r="G412" s="8">
        <f t="shared" si="62"/>
        <v>0</v>
      </c>
      <c r="H412" s="8">
        <f t="shared" si="63"/>
        <v>0</v>
      </c>
      <c r="I412" s="8">
        <f t="shared" si="64"/>
        <v>0</v>
      </c>
      <c r="J412" s="105" t="b">
        <f t="shared" si="60"/>
        <v>1</v>
      </c>
      <c r="K412" s="79" t="b">
        <f t="shared" si="61"/>
        <v>1</v>
      </c>
    </row>
    <row r="413" spans="1:11" s="79" customFormat="1" ht="94.5">
      <c r="A413" s="9"/>
      <c r="B413" s="9"/>
      <c r="C413" s="12" t="s">
        <v>952</v>
      </c>
      <c r="D413" s="8">
        <f aca="true" t="shared" si="67" ref="D413:F422">D426+D451+D468</f>
        <v>0</v>
      </c>
      <c r="E413" s="8">
        <f t="shared" si="67"/>
        <v>0</v>
      </c>
      <c r="F413" s="8">
        <f t="shared" si="67"/>
        <v>0</v>
      </c>
      <c r="G413" s="8">
        <f t="shared" si="62"/>
        <v>0</v>
      </c>
      <c r="H413" s="8">
        <f t="shared" si="63"/>
        <v>0</v>
      </c>
      <c r="I413" s="8">
        <f t="shared" si="64"/>
        <v>0</v>
      </c>
      <c r="J413" s="105" t="b">
        <f t="shared" si="60"/>
        <v>1</v>
      </c>
      <c r="K413" s="79" t="b">
        <f t="shared" si="61"/>
        <v>1</v>
      </c>
    </row>
    <row r="414" spans="1:11" s="79" customFormat="1" ht="78.75">
      <c r="A414" s="9"/>
      <c r="B414" s="9"/>
      <c r="C414" s="13" t="s">
        <v>353</v>
      </c>
      <c r="D414" s="8">
        <f t="shared" si="67"/>
        <v>0</v>
      </c>
      <c r="E414" s="8">
        <f t="shared" si="67"/>
        <v>0</v>
      </c>
      <c r="F414" s="8">
        <f t="shared" si="67"/>
        <v>0</v>
      </c>
      <c r="G414" s="8">
        <f t="shared" si="62"/>
        <v>0</v>
      </c>
      <c r="H414" s="8">
        <f t="shared" si="63"/>
        <v>0</v>
      </c>
      <c r="I414" s="8">
        <f t="shared" si="64"/>
        <v>0</v>
      </c>
      <c r="J414" s="105" t="b">
        <f t="shared" si="60"/>
        <v>1</v>
      </c>
      <c r="K414" s="79" t="b">
        <f t="shared" si="61"/>
        <v>1</v>
      </c>
    </row>
    <row r="415" spans="1:11" s="79" customFormat="1" ht="110.25">
      <c r="A415" s="9"/>
      <c r="B415" s="9"/>
      <c r="C415" s="13" t="s">
        <v>354</v>
      </c>
      <c r="D415" s="8">
        <f t="shared" si="67"/>
        <v>0</v>
      </c>
      <c r="E415" s="8">
        <f t="shared" si="67"/>
        <v>0</v>
      </c>
      <c r="F415" s="8">
        <f t="shared" si="67"/>
        <v>0</v>
      </c>
      <c r="G415" s="8">
        <f t="shared" si="62"/>
        <v>0</v>
      </c>
      <c r="H415" s="8">
        <f t="shared" si="63"/>
        <v>0</v>
      </c>
      <c r="I415" s="8">
        <f t="shared" si="64"/>
        <v>0</v>
      </c>
      <c r="J415" s="105" t="b">
        <f t="shared" si="60"/>
        <v>1</v>
      </c>
      <c r="K415" s="79" t="b">
        <f t="shared" si="61"/>
        <v>1</v>
      </c>
    </row>
    <row r="416" spans="1:11" s="79" customFormat="1" ht="78.75">
      <c r="A416" s="9"/>
      <c r="B416" s="9"/>
      <c r="C416" s="13" t="s">
        <v>794</v>
      </c>
      <c r="D416" s="8">
        <f t="shared" si="67"/>
        <v>0</v>
      </c>
      <c r="E416" s="8">
        <f t="shared" si="67"/>
        <v>0</v>
      </c>
      <c r="F416" s="8">
        <f t="shared" si="67"/>
        <v>0</v>
      </c>
      <c r="G416" s="8">
        <f t="shared" si="62"/>
        <v>0</v>
      </c>
      <c r="H416" s="8">
        <f t="shared" si="63"/>
        <v>0</v>
      </c>
      <c r="I416" s="8">
        <f t="shared" si="64"/>
        <v>0</v>
      </c>
      <c r="J416" s="105" t="b">
        <f t="shared" si="60"/>
        <v>1</v>
      </c>
      <c r="K416" s="79" t="b">
        <f t="shared" si="61"/>
        <v>1</v>
      </c>
    </row>
    <row r="417" spans="1:11" s="79" customFormat="1" ht="110.25">
      <c r="A417" s="9"/>
      <c r="B417" s="9"/>
      <c r="C417" s="13" t="s">
        <v>795</v>
      </c>
      <c r="D417" s="8">
        <f t="shared" si="67"/>
        <v>0</v>
      </c>
      <c r="E417" s="8">
        <f t="shared" si="67"/>
        <v>0</v>
      </c>
      <c r="F417" s="8">
        <f t="shared" si="67"/>
        <v>0</v>
      </c>
      <c r="G417" s="8">
        <f t="shared" si="62"/>
        <v>0</v>
      </c>
      <c r="H417" s="8">
        <f t="shared" si="63"/>
        <v>0</v>
      </c>
      <c r="I417" s="8">
        <f t="shared" si="64"/>
        <v>0</v>
      </c>
      <c r="J417" s="105" t="b">
        <f t="shared" si="60"/>
        <v>1</v>
      </c>
      <c r="K417" s="79" t="b">
        <f t="shared" si="61"/>
        <v>1</v>
      </c>
    </row>
    <row r="418" spans="1:11" s="79" customFormat="1" ht="94.5">
      <c r="A418" s="9"/>
      <c r="B418" s="9"/>
      <c r="C418" s="13" t="s">
        <v>951</v>
      </c>
      <c r="D418" s="8">
        <f t="shared" si="67"/>
        <v>0</v>
      </c>
      <c r="E418" s="8">
        <f t="shared" si="67"/>
        <v>0</v>
      </c>
      <c r="F418" s="8">
        <f t="shared" si="67"/>
        <v>0</v>
      </c>
      <c r="G418" s="8">
        <f t="shared" si="62"/>
        <v>0</v>
      </c>
      <c r="H418" s="8">
        <f t="shared" si="63"/>
        <v>0</v>
      </c>
      <c r="I418" s="8">
        <f t="shared" si="64"/>
        <v>0</v>
      </c>
      <c r="J418" s="105" t="b">
        <f t="shared" si="60"/>
        <v>1</v>
      </c>
      <c r="K418" s="79" t="b">
        <f t="shared" si="61"/>
        <v>1</v>
      </c>
    </row>
    <row r="419" spans="1:11" s="79" customFormat="1" ht="110.25">
      <c r="A419" s="9"/>
      <c r="B419" s="9"/>
      <c r="C419" s="13" t="s">
        <v>796</v>
      </c>
      <c r="D419" s="8">
        <f t="shared" si="67"/>
        <v>0</v>
      </c>
      <c r="E419" s="8">
        <f t="shared" si="67"/>
        <v>0</v>
      </c>
      <c r="F419" s="8">
        <f t="shared" si="67"/>
        <v>0</v>
      </c>
      <c r="G419" s="8">
        <f t="shared" si="62"/>
        <v>0</v>
      </c>
      <c r="H419" s="8">
        <f t="shared" si="63"/>
        <v>0</v>
      </c>
      <c r="I419" s="8">
        <f t="shared" si="64"/>
        <v>0</v>
      </c>
      <c r="J419" s="105" t="b">
        <f t="shared" si="60"/>
        <v>1</v>
      </c>
      <c r="K419" s="79" t="b">
        <f t="shared" si="61"/>
        <v>1</v>
      </c>
    </row>
    <row r="420" spans="1:11" s="79" customFormat="1" ht="78.75">
      <c r="A420" s="9"/>
      <c r="B420" s="9"/>
      <c r="C420" s="12" t="s">
        <v>370</v>
      </c>
      <c r="D420" s="8">
        <f t="shared" si="67"/>
        <v>0</v>
      </c>
      <c r="E420" s="8">
        <f t="shared" si="67"/>
        <v>0</v>
      </c>
      <c r="F420" s="8">
        <f t="shared" si="67"/>
        <v>0</v>
      </c>
      <c r="G420" s="8">
        <f t="shared" si="62"/>
        <v>0</v>
      </c>
      <c r="H420" s="8">
        <f t="shared" si="63"/>
        <v>0</v>
      </c>
      <c r="I420" s="8">
        <f t="shared" si="64"/>
        <v>0</v>
      </c>
      <c r="J420" s="105" t="b">
        <f t="shared" si="60"/>
        <v>1</v>
      </c>
      <c r="K420" s="79" t="b">
        <f t="shared" si="61"/>
        <v>1</v>
      </c>
    </row>
    <row r="421" spans="1:11" s="79" customFormat="1" ht="15.75">
      <c r="A421" s="9"/>
      <c r="B421" s="9"/>
      <c r="C421" s="12" t="s">
        <v>950</v>
      </c>
      <c r="D421" s="8">
        <f t="shared" si="67"/>
        <v>4000</v>
      </c>
      <c r="E421" s="8">
        <f t="shared" si="67"/>
        <v>0</v>
      </c>
      <c r="F421" s="8">
        <f t="shared" si="67"/>
        <v>4000</v>
      </c>
      <c r="G421" s="8">
        <f t="shared" si="62"/>
        <v>4000</v>
      </c>
      <c r="H421" s="8">
        <f t="shared" si="63"/>
        <v>0</v>
      </c>
      <c r="I421" s="8">
        <f t="shared" si="64"/>
        <v>4000</v>
      </c>
      <c r="J421" s="105" t="b">
        <f t="shared" si="60"/>
        <v>1</v>
      </c>
      <c r="K421" s="79" t="b">
        <f t="shared" si="61"/>
        <v>1</v>
      </c>
    </row>
    <row r="422" spans="1:11" s="79" customFormat="1" ht="15.75">
      <c r="A422" s="9"/>
      <c r="B422" s="9"/>
      <c r="C422" s="12" t="s">
        <v>842</v>
      </c>
      <c r="D422" s="8">
        <f t="shared" si="67"/>
        <v>169170</v>
      </c>
      <c r="E422" s="8">
        <f t="shared" si="67"/>
        <v>0</v>
      </c>
      <c r="F422" s="8">
        <f t="shared" si="67"/>
        <v>169170</v>
      </c>
      <c r="G422" s="8">
        <f t="shared" si="62"/>
        <v>169170</v>
      </c>
      <c r="H422" s="8">
        <f t="shared" si="63"/>
        <v>0</v>
      </c>
      <c r="I422" s="8">
        <f t="shared" si="64"/>
        <v>169170</v>
      </c>
      <c r="J422" s="105" t="b">
        <f t="shared" si="60"/>
        <v>1</v>
      </c>
      <c r="K422" s="79" t="b">
        <f t="shared" si="61"/>
        <v>1</v>
      </c>
    </row>
    <row r="423" spans="1:23" s="79" customFormat="1" ht="15.75">
      <c r="A423" s="280" t="s">
        <v>527</v>
      </c>
      <c r="B423" s="7" t="s">
        <v>878</v>
      </c>
      <c r="C423" s="26" t="s">
        <v>949</v>
      </c>
      <c r="D423" s="25">
        <f t="shared" si="65"/>
        <v>13670</v>
      </c>
      <c r="E423" s="25">
        <f>E424+E434+E435</f>
        <v>0</v>
      </c>
      <c r="F423" s="25">
        <f>F424+F434+F435</f>
        <v>13670</v>
      </c>
      <c r="G423" s="25">
        <f t="shared" si="62"/>
        <v>13670</v>
      </c>
      <c r="H423" s="25">
        <f t="shared" si="63"/>
        <v>0</v>
      </c>
      <c r="I423" s="25">
        <f t="shared" si="64"/>
        <v>13670</v>
      </c>
      <c r="J423" s="105" t="b">
        <f t="shared" si="60"/>
        <v>1</v>
      </c>
      <c r="K423" s="79" t="b">
        <f t="shared" si="61"/>
        <v>1</v>
      </c>
      <c r="L423" s="79" t="b">
        <f aca="true" t="shared" si="68" ref="L423:Q423">D424+D434+D435=D423</f>
        <v>1</v>
      </c>
      <c r="M423" s="79" t="b">
        <f t="shared" si="68"/>
        <v>1</v>
      </c>
      <c r="N423" s="79" t="b">
        <f t="shared" si="68"/>
        <v>1</v>
      </c>
      <c r="O423" s="79" t="b">
        <f t="shared" si="68"/>
        <v>1</v>
      </c>
      <c r="P423" s="79" t="b">
        <f t="shared" si="68"/>
        <v>1</v>
      </c>
      <c r="Q423" s="79" t="b">
        <f t="shared" si="68"/>
        <v>1</v>
      </c>
      <c r="R423" s="79" t="b">
        <f>D423='786прил2ПланГРБС Отчёт'!F569</f>
        <v>1</v>
      </c>
      <c r="S423" s="79" t="b">
        <f>E423='786прил2ПланГРБС Отчёт'!G569</f>
        <v>1</v>
      </c>
      <c r="T423" s="79" t="b">
        <f>F423='786прил2ПланГРБС Отчёт'!H569</f>
        <v>1</v>
      </c>
      <c r="U423" s="79" t="b">
        <f>G423='786прил2ПланГРБС Отчёт'!I569</f>
        <v>1</v>
      </c>
      <c r="V423" s="79" t="b">
        <f>H423='786прил2ПланГРБС Отчёт'!J569</f>
        <v>1</v>
      </c>
      <c r="W423" s="79" t="b">
        <f>I423='786прил2ПланГРБС Отчёт'!K569</f>
        <v>1</v>
      </c>
    </row>
    <row r="424" spans="1:11" s="79" customFormat="1" ht="47.25">
      <c r="A424" s="284" t="s">
        <v>953</v>
      </c>
      <c r="B424" s="9"/>
      <c r="C424" s="12" t="s">
        <v>953</v>
      </c>
      <c r="D424" s="8">
        <f t="shared" si="65"/>
        <v>0</v>
      </c>
      <c r="E424" s="8">
        <f>E426+E433</f>
        <v>0</v>
      </c>
      <c r="F424" s="8">
        <f>F426+F433</f>
        <v>0</v>
      </c>
      <c r="G424" s="8">
        <f t="shared" si="62"/>
        <v>0</v>
      </c>
      <c r="H424" s="8">
        <f t="shared" si="63"/>
        <v>0</v>
      </c>
      <c r="I424" s="8">
        <f t="shared" si="64"/>
        <v>0</v>
      </c>
      <c r="J424" s="105" t="b">
        <f t="shared" si="60"/>
        <v>1</v>
      </c>
      <c r="K424" s="79" t="b">
        <f t="shared" si="61"/>
        <v>1</v>
      </c>
    </row>
    <row r="425" spans="1:11" s="79" customFormat="1" ht="15.75">
      <c r="A425" s="284" t="s">
        <v>352</v>
      </c>
      <c r="B425" s="9"/>
      <c r="C425" s="12" t="s">
        <v>352</v>
      </c>
      <c r="D425" s="8"/>
      <c r="E425" s="8"/>
      <c r="F425" s="8"/>
      <c r="G425" s="8">
        <f t="shared" si="62"/>
        <v>0</v>
      </c>
      <c r="H425" s="8">
        <f t="shared" si="63"/>
        <v>0</v>
      </c>
      <c r="I425" s="8">
        <f t="shared" si="64"/>
        <v>0</v>
      </c>
      <c r="J425" s="105" t="b">
        <f t="shared" si="60"/>
        <v>1</v>
      </c>
      <c r="K425" s="79" t="b">
        <f t="shared" si="61"/>
        <v>1</v>
      </c>
    </row>
    <row r="426" spans="1:11" s="79" customFormat="1" ht="94.5">
      <c r="A426" s="284" t="s">
        <v>952</v>
      </c>
      <c r="B426" s="9"/>
      <c r="C426" s="12" t="s">
        <v>952</v>
      </c>
      <c r="D426" s="8">
        <f t="shared" si="65"/>
        <v>0</v>
      </c>
      <c r="E426" s="8">
        <f>SUM(E427:E432)</f>
        <v>0</v>
      </c>
      <c r="F426" s="8">
        <f>SUM(F427:F432)</f>
        <v>0</v>
      </c>
      <c r="G426" s="8">
        <f t="shared" si="62"/>
        <v>0</v>
      </c>
      <c r="H426" s="8">
        <f t="shared" si="63"/>
        <v>0</v>
      </c>
      <c r="I426" s="8">
        <f t="shared" si="64"/>
        <v>0</v>
      </c>
      <c r="J426" s="105" t="b">
        <f t="shared" si="60"/>
        <v>1</v>
      </c>
      <c r="K426" s="79" t="b">
        <f t="shared" si="61"/>
        <v>1</v>
      </c>
    </row>
    <row r="427" spans="1:11" s="79" customFormat="1" ht="78.75">
      <c r="A427" s="284" t="s">
        <v>353</v>
      </c>
      <c r="B427" s="9"/>
      <c r="C427" s="13" t="s">
        <v>353</v>
      </c>
      <c r="D427" s="8">
        <f t="shared" si="65"/>
        <v>0</v>
      </c>
      <c r="E427" s="11">
        <v>0</v>
      </c>
      <c r="F427" s="11">
        <v>0</v>
      </c>
      <c r="G427" s="8">
        <f t="shared" si="62"/>
        <v>0</v>
      </c>
      <c r="H427" s="8">
        <f t="shared" si="63"/>
        <v>0</v>
      </c>
      <c r="I427" s="8">
        <f t="shared" si="64"/>
        <v>0</v>
      </c>
      <c r="J427" s="105" t="b">
        <f t="shared" si="60"/>
        <v>1</v>
      </c>
      <c r="K427" s="79" t="b">
        <f t="shared" si="61"/>
        <v>1</v>
      </c>
    </row>
    <row r="428" spans="1:11" s="79" customFormat="1" ht="110.25">
      <c r="A428" s="284" t="s">
        <v>354</v>
      </c>
      <c r="B428" s="9"/>
      <c r="C428" s="13" t="s">
        <v>354</v>
      </c>
      <c r="D428" s="8">
        <f t="shared" si="65"/>
        <v>0</v>
      </c>
      <c r="E428" s="11">
        <v>0</v>
      </c>
      <c r="F428" s="11">
        <v>0</v>
      </c>
      <c r="G428" s="8">
        <f t="shared" si="62"/>
        <v>0</v>
      </c>
      <c r="H428" s="8">
        <f t="shared" si="63"/>
        <v>0</v>
      </c>
      <c r="I428" s="8">
        <f t="shared" si="64"/>
        <v>0</v>
      </c>
      <c r="J428" s="105" t="b">
        <f t="shared" si="60"/>
        <v>1</v>
      </c>
      <c r="K428" s="79" t="b">
        <f t="shared" si="61"/>
        <v>1</v>
      </c>
    </row>
    <row r="429" spans="1:11" s="79" customFormat="1" ht="78.75">
      <c r="A429" s="284" t="s">
        <v>794</v>
      </c>
      <c r="B429" s="9"/>
      <c r="C429" s="13" t="s">
        <v>794</v>
      </c>
      <c r="D429" s="8">
        <f t="shared" si="65"/>
        <v>0</v>
      </c>
      <c r="E429" s="11">
        <v>0</v>
      </c>
      <c r="F429" s="11">
        <v>0</v>
      </c>
      <c r="G429" s="8">
        <f t="shared" si="62"/>
        <v>0</v>
      </c>
      <c r="H429" s="8">
        <f t="shared" si="63"/>
        <v>0</v>
      </c>
      <c r="I429" s="8">
        <f t="shared" si="64"/>
        <v>0</v>
      </c>
      <c r="J429" s="105" t="b">
        <f t="shared" si="60"/>
        <v>1</v>
      </c>
      <c r="K429" s="79" t="b">
        <f t="shared" si="61"/>
        <v>1</v>
      </c>
    </row>
    <row r="430" spans="1:11" s="79" customFormat="1" ht="110.25">
      <c r="A430" s="284" t="s">
        <v>795</v>
      </c>
      <c r="B430" s="9"/>
      <c r="C430" s="13" t="s">
        <v>795</v>
      </c>
      <c r="D430" s="8">
        <f t="shared" si="65"/>
        <v>0</v>
      </c>
      <c r="E430" s="11">
        <v>0</v>
      </c>
      <c r="F430" s="11">
        <v>0</v>
      </c>
      <c r="G430" s="8">
        <f t="shared" si="62"/>
        <v>0</v>
      </c>
      <c r="H430" s="8">
        <f t="shared" si="63"/>
        <v>0</v>
      </c>
      <c r="I430" s="8">
        <f t="shared" si="64"/>
        <v>0</v>
      </c>
      <c r="J430" s="105" t="b">
        <f t="shared" si="60"/>
        <v>1</v>
      </c>
      <c r="K430" s="79" t="b">
        <f t="shared" si="61"/>
        <v>1</v>
      </c>
    </row>
    <row r="431" spans="1:11" s="79" customFormat="1" ht="94.5">
      <c r="A431" s="284" t="s">
        <v>951</v>
      </c>
      <c r="B431" s="9"/>
      <c r="C431" s="13" t="s">
        <v>951</v>
      </c>
      <c r="D431" s="8">
        <f t="shared" si="65"/>
        <v>0</v>
      </c>
      <c r="E431" s="11">
        <v>0</v>
      </c>
      <c r="F431" s="11">
        <v>0</v>
      </c>
      <c r="G431" s="8">
        <f t="shared" si="62"/>
        <v>0</v>
      </c>
      <c r="H431" s="8">
        <f t="shared" si="63"/>
        <v>0</v>
      </c>
      <c r="I431" s="8">
        <f t="shared" si="64"/>
        <v>0</v>
      </c>
      <c r="J431" s="105" t="b">
        <f t="shared" si="60"/>
        <v>1</v>
      </c>
      <c r="K431" s="79" t="b">
        <f t="shared" si="61"/>
        <v>1</v>
      </c>
    </row>
    <row r="432" spans="1:11" s="79" customFormat="1" ht="110.25">
      <c r="A432" s="284" t="s">
        <v>796</v>
      </c>
      <c r="B432" s="9"/>
      <c r="C432" s="13" t="s">
        <v>796</v>
      </c>
      <c r="D432" s="8">
        <f t="shared" si="65"/>
        <v>0</v>
      </c>
      <c r="E432" s="11">
        <v>0</v>
      </c>
      <c r="F432" s="11">
        <v>0</v>
      </c>
      <c r="G432" s="8">
        <f t="shared" si="62"/>
        <v>0</v>
      </c>
      <c r="H432" s="8">
        <f t="shared" si="63"/>
        <v>0</v>
      </c>
      <c r="I432" s="8">
        <f t="shared" si="64"/>
        <v>0</v>
      </c>
      <c r="J432" s="105" t="b">
        <f t="shared" si="60"/>
        <v>1</v>
      </c>
      <c r="K432" s="79" t="b">
        <f t="shared" si="61"/>
        <v>1</v>
      </c>
    </row>
    <row r="433" spans="1:11" s="79" customFormat="1" ht="78.75">
      <c r="A433" s="284" t="s">
        <v>370</v>
      </c>
      <c r="B433" s="9"/>
      <c r="C433" s="12" t="s">
        <v>370</v>
      </c>
      <c r="D433" s="8">
        <f t="shared" si="65"/>
        <v>0</v>
      </c>
      <c r="E433" s="11">
        <v>0</v>
      </c>
      <c r="F433" s="11">
        <v>0</v>
      </c>
      <c r="G433" s="8">
        <f t="shared" si="62"/>
        <v>0</v>
      </c>
      <c r="H433" s="8">
        <f t="shared" si="63"/>
        <v>0</v>
      </c>
      <c r="I433" s="8">
        <f t="shared" si="64"/>
        <v>0</v>
      </c>
      <c r="J433" s="105" t="b">
        <f t="shared" si="60"/>
        <v>1</v>
      </c>
      <c r="K433" s="79" t="b">
        <f t="shared" si="61"/>
        <v>1</v>
      </c>
    </row>
    <row r="434" spans="1:11" s="79" customFormat="1" ht="15.75">
      <c r="A434" s="284" t="s">
        <v>950</v>
      </c>
      <c r="B434" s="9"/>
      <c r="C434" s="12" t="s">
        <v>950</v>
      </c>
      <c r="D434" s="8">
        <f t="shared" si="65"/>
        <v>4000</v>
      </c>
      <c r="E434" s="8">
        <f>E444</f>
        <v>0</v>
      </c>
      <c r="F434" s="8">
        <f>F444</f>
        <v>4000</v>
      </c>
      <c r="G434" s="8">
        <f t="shared" si="62"/>
        <v>4000</v>
      </c>
      <c r="H434" s="8">
        <f t="shared" si="63"/>
        <v>0</v>
      </c>
      <c r="I434" s="8">
        <f t="shared" si="64"/>
        <v>4000</v>
      </c>
      <c r="J434" s="105" t="b">
        <f t="shared" si="60"/>
        <v>1</v>
      </c>
      <c r="K434" s="79" t="b">
        <f t="shared" si="61"/>
        <v>1</v>
      </c>
    </row>
    <row r="435" spans="1:11" s="79" customFormat="1" ht="15.75">
      <c r="A435" s="281" t="s">
        <v>842</v>
      </c>
      <c r="B435" s="10"/>
      <c r="C435" s="12" t="s">
        <v>842</v>
      </c>
      <c r="D435" s="8">
        <f>D439+D441+D443+D447</f>
        <v>9670</v>
      </c>
      <c r="E435" s="8">
        <f>E439+E441+E443+E447</f>
        <v>0</v>
      </c>
      <c r="F435" s="8">
        <f>F439+F441+F443+F447</f>
        <v>9670</v>
      </c>
      <c r="G435" s="8">
        <f t="shared" si="62"/>
        <v>9670</v>
      </c>
      <c r="H435" s="8">
        <f t="shared" si="63"/>
        <v>0</v>
      </c>
      <c r="I435" s="8">
        <f t="shared" si="64"/>
        <v>9670</v>
      </c>
      <c r="J435" s="105" t="b">
        <f t="shared" si="60"/>
        <v>1</v>
      </c>
      <c r="K435" s="79" t="b">
        <f t="shared" si="61"/>
        <v>1</v>
      </c>
    </row>
    <row r="436" spans="1:11" s="79" customFormat="1" ht="63" hidden="1">
      <c r="A436" s="9" t="str">
        <f>'786прил2ПланГРБС Отчёт'!A575</f>
        <v>Мероприятие 5.1.1</v>
      </c>
      <c r="B436" s="9" t="s">
        <v>672</v>
      </c>
      <c r="C436" s="12" t="s">
        <v>949</v>
      </c>
      <c r="D436" s="8" t="e">
        <f t="shared" si="65"/>
        <v>#REF!</v>
      </c>
      <c r="E436" s="8" t="e">
        <f>E437</f>
        <v>#REF!</v>
      </c>
      <c r="F436" s="8" t="e">
        <f>F437</f>
        <v>#REF!</v>
      </c>
      <c r="G436" s="8" t="e">
        <f t="shared" si="62"/>
        <v>#REF!</v>
      </c>
      <c r="H436" s="8" t="e">
        <f t="shared" si="63"/>
        <v>#REF!</v>
      </c>
      <c r="I436" s="8" t="e">
        <f t="shared" si="64"/>
        <v>#REF!</v>
      </c>
      <c r="J436" s="105" t="e">
        <f t="shared" si="60"/>
        <v>#REF!</v>
      </c>
      <c r="K436" s="79" t="e">
        <f t="shared" si="61"/>
        <v>#REF!</v>
      </c>
    </row>
    <row r="437" spans="1:11" s="79" customFormat="1" ht="15.75" hidden="1">
      <c r="A437" s="9"/>
      <c r="B437" s="9"/>
      <c r="C437" s="12" t="s">
        <v>842</v>
      </c>
      <c r="D437" s="8" t="e">
        <f>E437+F437</f>
        <v>#REF!</v>
      </c>
      <c r="E437" s="8" t="e">
        <f>'786прил2ПланГРБС Отчёт'!#REF!</f>
        <v>#REF!</v>
      </c>
      <c r="F437" s="8" t="e">
        <f>'786прил2ПланГРБС Отчёт'!#REF!</f>
        <v>#REF!</v>
      </c>
      <c r="G437" s="8" t="e">
        <f t="shared" si="62"/>
        <v>#REF!</v>
      </c>
      <c r="H437" s="8" t="e">
        <f t="shared" si="63"/>
        <v>#REF!</v>
      </c>
      <c r="I437" s="8" t="e">
        <f t="shared" si="64"/>
        <v>#REF!</v>
      </c>
      <c r="J437" s="105" t="e">
        <f t="shared" si="60"/>
        <v>#REF!</v>
      </c>
      <c r="K437" s="79" t="e">
        <f t="shared" si="61"/>
        <v>#REF!</v>
      </c>
    </row>
    <row r="438" spans="1:11" s="79" customFormat="1" ht="97.5" customHeight="1">
      <c r="A438" s="280" t="str">
        <f>'786прил2ПланГРБС Отчёт'!A577</f>
        <v>Мероприятие 5.1.6</v>
      </c>
      <c r="B438" s="280" t="s">
        <v>215</v>
      </c>
      <c r="C438" s="12" t="s">
        <v>949</v>
      </c>
      <c r="D438" s="8">
        <f t="shared" si="65"/>
        <v>6400</v>
      </c>
      <c r="E438" s="8">
        <f>E439</f>
        <v>0</v>
      </c>
      <c r="F438" s="8">
        <f>F439</f>
        <v>6400</v>
      </c>
      <c r="G438" s="8">
        <f t="shared" si="62"/>
        <v>6400</v>
      </c>
      <c r="H438" s="8">
        <f t="shared" si="63"/>
        <v>0</v>
      </c>
      <c r="I438" s="8">
        <f t="shared" si="64"/>
        <v>6400</v>
      </c>
      <c r="J438" s="105" t="b">
        <f t="shared" si="60"/>
        <v>1</v>
      </c>
      <c r="K438" s="79" t="b">
        <f t="shared" si="61"/>
        <v>1</v>
      </c>
    </row>
    <row r="439" spans="1:11" s="79" customFormat="1" ht="102.75" customHeight="1">
      <c r="A439" s="281" t="s">
        <v>842</v>
      </c>
      <c r="B439" s="281"/>
      <c r="C439" s="12" t="s">
        <v>842</v>
      </c>
      <c r="D439" s="8">
        <f t="shared" si="65"/>
        <v>6400</v>
      </c>
      <c r="E439" s="8">
        <f>'786прил2ПланГРБС Отчёт'!G578</f>
        <v>0</v>
      </c>
      <c r="F439" s="8">
        <f>'786прил2ПланГРБС Отчёт'!H578</f>
        <v>6400</v>
      </c>
      <c r="G439" s="8">
        <f t="shared" si="62"/>
        <v>6400</v>
      </c>
      <c r="H439" s="8">
        <f t="shared" si="63"/>
        <v>0</v>
      </c>
      <c r="I439" s="8">
        <f t="shared" si="64"/>
        <v>6400</v>
      </c>
      <c r="J439" s="105" t="b">
        <f t="shared" si="60"/>
        <v>1</v>
      </c>
      <c r="K439" s="79" t="b">
        <f t="shared" si="61"/>
        <v>1</v>
      </c>
    </row>
    <row r="440" spans="1:11" s="79" customFormat="1" ht="15.75">
      <c r="A440" s="280" t="str">
        <f>'786прил2ПланГРБС Отчёт'!A580</f>
        <v>Мероприятие 5.1.7</v>
      </c>
      <c r="B440" s="280" t="s">
        <v>367</v>
      </c>
      <c r="C440" s="12" t="s">
        <v>949</v>
      </c>
      <c r="D440" s="8">
        <f t="shared" si="65"/>
        <v>850</v>
      </c>
      <c r="E440" s="8">
        <f>E441</f>
        <v>0</v>
      </c>
      <c r="F440" s="8">
        <f>F441</f>
        <v>850</v>
      </c>
      <c r="G440" s="8">
        <f t="shared" si="62"/>
        <v>850</v>
      </c>
      <c r="H440" s="8">
        <f t="shared" si="63"/>
        <v>0</v>
      </c>
      <c r="I440" s="8">
        <f t="shared" si="64"/>
        <v>850</v>
      </c>
      <c r="J440" s="105" t="b">
        <f t="shared" si="60"/>
        <v>1</v>
      </c>
      <c r="K440" s="79" t="b">
        <f t="shared" si="61"/>
        <v>1</v>
      </c>
    </row>
    <row r="441" spans="1:11" s="79" customFormat="1" ht="31.5" customHeight="1">
      <c r="A441" s="281"/>
      <c r="B441" s="281"/>
      <c r="C441" s="12" t="s">
        <v>842</v>
      </c>
      <c r="D441" s="8">
        <f t="shared" si="65"/>
        <v>850</v>
      </c>
      <c r="E441" s="8">
        <f>'786прил2ПланГРБС Отчёт'!G581</f>
        <v>0</v>
      </c>
      <c r="F441" s="8">
        <f>'786прил2ПланГРБС Отчёт'!H581</f>
        <v>850</v>
      </c>
      <c r="G441" s="8">
        <f t="shared" si="62"/>
        <v>850</v>
      </c>
      <c r="H441" s="8">
        <f t="shared" si="63"/>
        <v>0</v>
      </c>
      <c r="I441" s="8">
        <f t="shared" si="64"/>
        <v>850</v>
      </c>
      <c r="J441" s="105" t="b">
        <f t="shared" si="60"/>
        <v>1</v>
      </c>
      <c r="K441" s="79" t="b">
        <f t="shared" si="61"/>
        <v>1</v>
      </c>
    </row>
    <row r="442" spans="1:11" s="79" customFormat="1" ht="15.75">
      <c r="A442" s="280" t="str">
        <f>'786прил2ПланГРБС Отчёт'!A583</f>
        <v>Мероприятие 5.1.8</v>
      </c>
      <c r="B442" s="280" t="s">
        <v>49</v>
      </c>
      <c r="C442" s="12" t="s">
        <v>949</v>
      </c>
      <c r="D442" s="8">
        <f t="shared" si="65"/>
        <v>2420</v>
      </c>
      <c r="E442" s="8">
        <f>E443</f>
        <v>0</v>
      </c>
      <c r="F442" s="8">
        <f>F443</f>
        <v>2420</v>
      </c>
      <c r="G442" s="8">
        <f t="shared" si="62"/>
        <v>2420</v>
      </c>
      <c r="H442" s="8">
        <f t="shared" si="63"/>
        <v>0</v>
      </c>
      <c r="I442" s="8">
        <f t="shared" si="64"/>
        <v>2420</v>
      </c>
      <c r="J442" s="105" t="b">
        <f t="shared" si="60"/>
        <v>1</v>
      </c>
      <c r="K442" s="79" t="b">
        <f t="shared" si="61"/>
        <v>1</v>
      </c>
    </row>
    <row r="443" spans="1:11" s="79" customFormat="1" ht="31.5" customHeight="1">
      <c r="A443" s="281" t="s">
        <v>842</v>
      </c>
      <c r="B443" s="281"/>
      <c r="C443" s="12" t="s">
        <v>842</v>
      </c>
      <c r="D443" s="8">
        <f t="shared" si="65"/>
        <v>2420</v>
      </c>
      <c r="E443" s="8">
        <f>'786прил2ПланГРБС Отчёт'!G584</f>
        <v>0</v>
      </c>
      <c r="F443" s="8">
        <f>'786прил2ПланГРБС Отчёт'!H584</f>
        <v>2420</v>
      </c>
      <c r="G443" s="8">
        <f t="shared" si="62"/>
        <v>2420</v>
      </c>
      <c r="H443" s="8">
        <f t="shared" si="63"/>
        <v>0</v>
      </c>
      <c r="I443" s="8">
        <f t="shared" si="64"/>
        <v>2420</v>
      </c>
      <c r="J443" s="105" t="b">
        <f t="shared" si="60"/>
        <v>1</v>
      </c>
      <c r="K443" s="79" t="b">
        <f t="shared" si="61"/>
        <v>1</v>
      </c>
    </row>
    <row r="444" spans="1:11" s="79" customFormat="1" ht="15.75">
      <c r="A444" s="280" t="str">
        <f>'786прил2ПланГРБС Отчёт'!A587</f>
        <v>Мероприятие 5.1.9</v>
      </c>
      <c r="B444" s="280" t="s">
        <v>653</v>
      </c>
      <c r="C444" s="12" t="s">
        <v>949</v>
      </c>
      <c r="D444" s="8">
        <f t="shared" si="65"/>
        <v>4000</v>
      </c>
      <c r="E444" s="8">
        <f>E445</f>
        <v>0</v>
      </c>
      <c r="F444" s="8">
        <f>F445</f>
        <v>4000</v>
      </c>
      <c r="G444" s="8">
        <f t="shared" si="62"/>
        <v>4000</v>
      </c>
      <c r="H444" s="8">
        <f t="shared" si="63"/>
        <v>0</v>
      </c>
      <c r="I444" s="8">
        <f t="shared" si="64"/>
        <v>4000</v>
      </c>
      <c r="J444" s="105" t="b">
        <f t="shared" si="60"/>
        <v>1</v>
      </c>
      <c r="K444" s="79" t="b">
        <f t="shared" si="61"/>
        <v>1</v>
      </c>
    </row>
    <row r="445" spans="1:11" s="79" customFormat="1" ht="69" customHeight="1">
      <c r="A445" s="281" t="s">
        <v>950</v>
      </c>
      <c r="B445" s="281"/>
      <c r="C445" s="12" t="s">
        <v>950</v>
      </c>
      <c r="D445" s="8">
        <f t="shared" si="65"/>
        <v>4000</v>
      </c>
      <c r="E445" s="8">
        <f>'786прил2ПланГРБС Отчёт'!G588</f>
        <v>0</v>
      </c>
      <c r="F445" s="8">
        <f>'786прил2ПланГРБС Отчёт'!H588</f>
        <v>4000</v>
      </c>
      <c r="G445" s="8">
        <f t="shared" si="62"/>
        <v>4000</v>
      </c>
      <c r="H445" s="8">
        <f t="shared" si="63"/>
        <v>0</v>
      </c>
      <c r="I445" s="8">
        <f t="shared" si="64"/>
        <v>4000</v>
      </c>
      <c r="J445" s="105" t="b">
        <f t="shared" si="60"/>
        <v>1</v>
      </c>
      <c r="K445" s="79" t="b">
        <f t="shared" si="61"/>
        <v>1</v>
      </c>
    </row>
    <row r="446" spans="1:11" s="79" customFormat="1" ht="78" customHeight="1" hidden="1">
      <c r="A446" s="280" t="str">
        <f>'786прил2ПланГРБС Отчёт'!A590</f>
        <v>Мероприятие 5.1.10</v>
      </c>
      <c r="B446" s="280" t="s">
        <v>883</v>
      </c>
      <c r="C446" s="12" t="s">
        <v>949</v>
      </c>
      <c r="D446" s="8">
        <f t="shared" si="65"/>
        <v>0</v>
      </c>
      <c r="E446" s="8">
        <f>E447</f>
        <v>0</v>
      </c>
      <c r="F446" s="8">
        <f>F447</f>
        <v>0</v>
      </c>
      <c r="G446" s="8">
        <f t="shared" si="62"/>
        <v>0</v>
      </c>
      <c r="H446" s="8">
        <f t="shared" si="63"/>
        <v>0</v>
      </c>
      <c r="I446" s="8">
        <f t="shared" si="64"/>
        <v>0</v>
      </c>
      <c r="J446" s="105" t="b">
        <f t="shared" si="60"/>
        <v>1</v>
      </c>
      <c r="K446" s="79" t="b">
        <f t="shared" si="61"/>
        <v>1</v>
      </c>
    </row>
    <row r="447" spans="1:11" s="79" customFormat="1" ht="78" customHeight="1" hidden="1">
      <c r="A447" s="281" t="s">
        <v>950</v>
      </c>
      <c r="B447" s="281"/>
      <c r="C447" s="12" t="s">
        <v>842</v>
      </c>
      <c r="D447" s="8">
        <f t="shared" si="65"/>
        <v>0</v>
      </c>
      <c r="E447" s="8">
        <f>'786прил2ПланГРБС Отчёт'!G591</f>
        <v>0</v>
      </c>
      <c r="F447" s="8">
        <f>'786прил2ПланГРБС Отчёт'!H591</f>
        <v>0</v>
      </c>
      <c r="G447" s="8">
        <f t="shared" si="62"/>
        <v>0</v>
      </c>
      <c r="H447" s="8">
        <f t="shared" si="63"/>
        <v>0</v>
      </c>
      <c r="I447" s="8">
        <f t="shared" si="64"/>
        <v>0</v>
      </c>
      <c r="J447" s="105" t="b">
        <f t="shared" si="60"/>
        <v>1</v>
      </c>
      <c r="K447" s="79" t="b">
        <f t="shared" si="61"/>
        <v>1</v>
      </c>
    </row>
    <row r="448" spans="1:17" s="79" customFormat="1" ht="63">
      <c r="A448" s="9" t="s">
        <v>226</v>
      </c>
      <c r="B448" s="9" t="s">
        <v>420</v>
      </c>
      <c r="C448" s="26" t="s">
        <v>949</v>
      </c>
      <c r="D448" s="25">
        <f>D449+D459+D460</f>
        <v>83000</v>
      </c>
      <c r="E448" s="25">
        <f>E449+E459+E460</f>
        <v>0</v>
      </c>
      <c r="F448" s="25">
        <f>F449+F459+F460</f>
        <v>83000</v>
      </c>
      <c r="G448" s="25">
        <f t="shared" si="62"/>
        <v>83000</v>
      </c>
      <c r="H448" s="25">
        <f t="shared" si="63"/>
        <v>0</v>
      </c>
      <c r="I448" s="25">
        <f t="shared" si="64"/>
        <v>83000</v>
      </c>
      <c r="J448" s="105" t="b">
        <f t="shared" si="60"/>
        <v>1</v>
      </c>
      <c r="K448" s="79" t="b">
        <f t="shared" si="61"/>
        <v>1</v>
      </c>
      <c r="L448" s="79" t="b">
        <f>D448='786прил2ПланГРБС Отчёт'!F593</f>
        <v>1</v>
      </c>
      <c r="M448" s="79" t="b">
        <f>E448='786прил2ПланГРБС Отчёт'!G593</f>
        <v>1</v>
      </c>
      <c r="N448" s="79" t="b">
        <f>F448='786прил2ПланГРБС Отчёт'!H593</f>
        <v>1</v>
      </c>
      <c r="O448" s="79" t="b">
        <f>G448='786прил2ПланГРБС Отчёт'!I593</f>
        <v>1</v>
      </c>
      <c r="P448" s="79" t="b">
        <f>H448='786прил2ПланГРБС Отчёт'!J593</f>
        <v>1</v>
      </c>
      <c r="Q448" s="79" t="b">
        <f>I448='786прил2ПланГРБС Отчёт'!K593</f>
        <v>1</v>
      </c>
    </row>
    <row r="449" spans="1:11" s="79" customFormat="1" ht="47.25">
      <c r="A449" s="9"/>
      <c r="B449" s="9"/>
      <c r="C449" s="12" t="s">
        <v>953</v>
      </c>
      <c r="D449" s="8">
        <f>D451+D458</f>
        <v>0</v>
      </c>
      <c r="E449" s="8">
        <f>E451+E458</f>
        <v>0</v>
      </c>
      <c r="F449" s="8">
        <f>F451+F458</f>
        <v>0</v>
      </c>
      <c r="G449" s="8">
        <f t="shared" si="62"/>
        <v>0</v>
      </c>
      <c r="H449" s="8">
        <f t="shared" si="63"/>
        <v>0</v>
      </c>
      <c r="I449" s="8">
        <f t="shared" si="64"/>
        <v>0</v>
      </c>
      <c r="J449" s="105" t="b">
        <f t="shared" si="60"/>
        <v>1</v>
      </c>
      <c r="K449" s="79" t="b">
        <f t="shared" si="61"/>
        <v>1</v>
      </c>
    </row>
    <row r="450" spans="1:11" s="79" customFormat="1" ht="15.75">
      <c r="A450" s="9"/>
      <c r="B450" s="9"/>
      <c r="C450" s="12" t="s">
        <v>352</v>
      </c>
      <c r="D450" s="8"/>
      <c r="E450" s="8"/>
      <c r="F450" s="8"/>
      <c r="G450" s="8">
        <f t="shared" si="62"/>
        <v>0</v>
      </c>
      <c r="H450" s="8">
        <f t="shared" si="63"/>
        <v>0</v>
      </c>
      <c r="I450" s="8">
        <f t="shared" si="64"/>
        <v>0</v>
      </c>
      <c r="J450" s="105" t="b">
        <f t="shared" si="60"/>
        <v>1</v>
      </c>
      <c r="K450" s="79" t="b">
        <f t="shared" si="61"/>
        <v>1</v>
      </c>
    </row>
    <row r="451" spans="1:11" s="79" customFormat="1" ht="94.5">
      <c r="A451" s="9"/>
      <c r="B451" s="9"/>
      <c r="C451" s="12" t="s">
        <v>952</v>
      </c>
      <c r="D451" s="8">
        <f>SUM(D452:D457)</f>
        <v>0</v>
      </c>
      <c r="E451" s="8">
        <f>SUM(E452:E457)</f>
        <v>0</v>
      </c>
      <c r="F451" s="8">
        <f>SUM(F452:F457)</f>
        <v>0</v>
      </c>
      <c r="G451" s="8">
        <f t="shared" si="62"/>
        <v>0</v>
      </c>
      <c r="H451" s="8">
        <f t="shared" si="63"/>
        <v>0</v>
      </c>
      <c r="I451" s="8">
        <f t="shared" si="64"/>
        <v>0</v>
      </c>
      <c r="J451" s="105" t="b">
        <f t="shared" si="60"/>
        <v>1</v>
      </c>
      <c r="K451" s="79" t="b">
        <f t="shared" si="61"/>
        <v>1</v>
      </c>
    </row>
    <row r="452" spans="1:11" s="79" customFormat="1" ht="78.75">
      <c r="A452" s="9"/>
      <c r="B452" s="9"/>
      <c r="C452" s="13" t="s">
        <v>353</v>
      </c>
      <c r="D452" s="8">
        <f aca="true" t="shared" si="69" ref="D452:D458">E452+F452</f>
        <v>0</v>
      </c>
      <c r="E452" s="8">
        <v>0</v>
      </c>
      <c r="F452" s="8">
        <v>0</v>
      </c>
      <c r="G452" s="8">
        <f t="shared" si="62"/>
        <v>0</v>
      </c>
      <c r="H452" s="8">
        <f t="shared" si="63"/>
        <v>0</v>
      </c>
      <c r="I452" s="8">
        <f t="shared" si="64"/>
        <v>0</v>
      </c>
      <c r="J452" s="105" t="b">
        <f t="shared" si="60"/>
        <v>1</v>
      </c>
      <c r="K452" s="79" t="b">
        <f t="shared" si="61"/>
        <v>1</v>
      </c>
    </row>
    <row r="453" spans="1:11" s="79" customFormat="1" ht="110.25">
      <c r="A453" s="9"/>
      <c r="B453" s="9"/>
      <c r="C453" s="13" t="s">
        <v>354</v>
      </c>
      <c r="D453" s="8">
        <f t="shared" si="69"/>
        <v>0</v>
      </c>
      <c r="E453" s="8">
        <v>0</v>
      </c>
      <c r="F453" s="8">
        <v>0</v>
      </c>
      <c r="G453" s="8">
        <f t="shared" si="62"/>
        <v>0</v>
      </c>
      <c r="H453" s="8">
        <f t="shared" si="63"/>
        <v>0</v>
      </c>
      <c r="I453" s="8">
        <f t="shared" si="64"/>
        <v>0</v>
      </c>
      <c r="J453" s="105" t="b">
        <f t="shared" si="60"/>
        <v>1</v>
      </c>
      <c r="K453" s="79" t="b">
        <f t="shared" si="61"/>
        <v>1</v>
      </c>
    </row>
    <row r="454" spans="1:11" s="79" customFormat="1" ht="78.75">
      <c r="A454" s="9"/>
      <c r="B454" s="9"/>
      <c r="C454" s="13" t="s">
        <v>794</v>
      </c>
      <c r="D454" s="8">
        <f t="shared" si="69"/>
        <v>0</v>
      </c>
      <c r="E454" s="8">
        <v>0</v>
      </c>
      <c r="F454" s="8">
        <v>0</v>
      </c>
      <c r="G454" s="8">
        <f t="shared" si="62"/>
        <v>0</v>
      </c>
      <c r="H454" s="8">
        <f t="shared" si="63"/>
        <v>0</v>
      </c>
      <c r="I454" s="8">
        <f t="shared" si="64"/>
        <v>0</v>
      </c>
      <c r="J454" s="105" t="b">
        <f t="shared" si="60"/>
        <v>1</v>
      </c>
      <c r="K454" s="79" t="b">
        <f t="shared" si="61"/>
        <v>1</v>
      </c>
    </row>
    <row r="455" spans="1:11" s="79" customFormat="1" ht="110.25">
      <c r="A455" s="9"/>
      <c r="B455" s="9"/>
      <c r="C455" s="13" t="s">
        <v>795</v>
      </c>
      <c r="D455" s="8">
        <f t="shared" si="69"/>
        <v>0</v>
      </c>
      <c r="E455" s="8">
        <v>0</v>
      </c>
      <c r="F455" s="8">
        <v>0</v>
      </c>
      <c r="G455" s="8">
        <f t="shared" si="62"/>
        <v>0</v>
      </c>
      <c r="H455" s="8">
        <f t="shared" si="63"/>
        <v>0</v>
      </c>
      <c r="I455" s="8">
        <f t="shared" si="64"/>
        <v>0</v>
      </c>
      <c r="J455" s="105" t="b">
        <f t="shared" si="60"/>
        <v>1</v>
      </c>
      <c r="K455" s="79" t="b">
        <f t="shared" si="61"/>
        <v>1</v>
      </c>
    </row>
    <row r="456" spans="1:11" s="79" customFormat="1" ht="94.5">
      <c r="A456" s="9"/>
      <c r="B456" s="9"/>
      <c r="C456" s="13" t="s">
        <v>951</v>
      </c>
      <c r="D456" s="8">
        <f t="shared" si="69"/>
        <v>0</v>
      </c>
      <c r="E456" s="8">
        <v>0</v>
      </c>
      <c r="F456" s="8">
        <v>0</v>
      </c>
      <c r="G456" s="8">
        <f t="shared" si="62"/>
        <v>0</v>
      </c>
      <c r="H456" s="8">
        <f t="shared" si="63"/>
        <v>0</v>
      </c>
      <c r="I456" s="8">
        <f t="shared" si="64"/>
        <v>0</v>
      </c>
      <c r="J456" s="105" t="b">
        <f t="shared" si="60"/>
        <v>1</v>
      </c>
      <c r="K456" s="79" t="b">
        <f t="shared" si="61"/>
        <v>1</v>
      </c>
    </row>
    <row r="457" spans="1:11" s="79" customFormat="1" ht="110.25">
      <c r="A457" s="9"/>
      <c r="B457" s="9"/>
      <c r="C457" s="13" t="s">
        <v>796</v>
      </c>
      <c r="D457" s="8">
        <f t="shared" si="69"/>
        <v>0</v>
      </c>
      <c r="E457" s="8">
        <v>0</v>
      </c>
      <c r="F457" s="8">
        <v>0</v>
      </c>
      <c r="G457" s="8">
        <f t="shared" si="62"/>
        <v>0</v>
      </c>
      <c r="H457" s="8">
        <f t="shared" si="63"/>
        <v>0</v>
      </c>
      <c r="I457" s="8">
        <f t="shared" si="64"/>
        <v>0</v>
      </c>
      <c r="J457" s="105" t="b">
        <f t="shared" si="60"/>
        <v>1</v>
      </c>
      <c r="K457" s="79" t="b">
        <f t="shared" si="61"/>
        <v>1</v>
      </c>
    </row>
    <row r="458" spans="1:11" s="79" customFormat="1" ht="78.75">
      <c r="A458" s="9"/>
      <c r="B458" s="9"/>
      <c r="C458" s="12" t="s">
        <v>370</v>
      </c>
      <c r="D458" s="8">
        <f t="shared" si="69"/>
        <v>0</v>
      </c>
      <c r="E458" s="8">
        <v>0</v>
      </c>
      <c r="F458" s="8">
        <v>0</v>
      </c>
      <c r="G458" s="8">
        <f t="shared" si="62"/>
        <v>0</v>
      </c>
      <c r="H458" s="8">
        <f t="shared" si="63"/>
        <v>0</v>
      </c>
      <c r="I458" s="8">
        <f t="shared" si="64"/>
        <v>0</v>
      </c>
      <c r="J458" s="105" t="b">
        <f t="shared" si="60"/>
        <v>1</v>
      </c>
      <c r="K458" s="79" t="b">
        <f t="shared" si="61"/>
        <v>1</v>
      </c>
    </row>
    <row r="459" spans="1:11" s="79" customFormat="1" ht="15.75">
      <c r="A459" s="9"/>
      <c r="B459" s="9"/>
      <c r="C459" s="12" t="s">
        <v>950</v>
      </c>
      <c r="D459" s="8">
        <f>E459+F459</f>
        <v>0</v>
      </c>
      <c r="E459" s="8">
        <v>0</v>
      </c>
      <c r="F459" s="8">
        <v>0</v>
      </c>
      <c r="G459" s="8">
        <f aca="true" t="shared" si="70" ref="G459:G524">D459</f>
        <v>0</v>
      </c>
      <c r="H459" s="8">
        <f aca="true" t="shared" si="71" ref="H459:H524">E459</f>
        <v>0</v>
      </c>
      <c r="I459" s="8">
        <f aca="true" t="shared" si="72" ref="I459:I524">F459</f>
        <v>0</v>
      </c>
      <c r="J459" s="105" t="b">
        <f aca="true" t="shared" si="73" ref="J459:J524">E459+F459=D459</f>
        <v>1</v>
      </c>
      <c r="K459" s="79" t="b">
        <f aca="true" t="shared" si="74" ref="K459:K524">H459+I459=G459</f>
        <v>1</v>
      </c>
    </row>
    <row r="460" spans="1:11" s="79" customFormat="1" ht="15.75">
      <c r="A460" s="10"/>
      <c r="B460" s="10"/>
      <c r="C460" s="12" t="s">
        <v>842</v>
      </c>
      <c r="D460" s="8">
        <f>D462+D464</f>
        <v>83000</v>
      </c>
      <c r="E460" s="8">
        <f>E462+E464</f>
        <v>0</v>
      </c>
      <c r="F460" s="8">
        <f>F462+F464</f>
        <v>83000</v>
      </c>
      <c r="G460" s="8">
        <f t="shared" si="70"/>
        <v>83000</v>
      </c>
      <c r="H460" s="8">
        <f t="shared" si="71"/>
        <v>0</v>
      </c>
      <c r="I460" s="8">
        <f t="shared" si="72"/>
        <v>83000</v>
      </c>
      <c r="J460" s="105" t="b">
        <f t="shared" si="73"/>
        <v>1</v>
      </c>
      <c r="K460" s="79" t="b">
        <f t="shared" si="74"/>
        <v>1</v>
      </c>
    </row>
    <row r="461" spans="1:10" s="79" customFormat="1" ht="94.5">
      <c r="A461" s="7" t="s">
        <v>778</v>
      </c>
      <c r="B461" s="7" t="s">
        <v>779</v>
      </c>
      <c r="C461" s="12" t="s">
        <v>949</v>
      </c>
      <c r="D461" s="8">
        <f>D462</f>
        <v>80000</v>
      </c>
      <c r="E461" s="8">
        <f>E462</f>
        <v>0</v>
      </c>
      <c r="F461" s="8">
        <f>F462</f>
        <v>80000</v>
      </c>
      <c r="G461" s="8">
        <f aca="true" t="shared" si="75" ref="G461:I462">D461</f>
        <v>80000</v>
      </c>
      <c r="H461" s="8">
        <f t="shared" si="75"/>
        <v>0</v>
      </c>
      <c r="I461" s="8">
        <f t="shared" si="75"/>
        <v>80000</v>
      </c>
      <c r="J461" s="105"/>
    </row>
    <row r="462" spans="1:10" s="79" customFormat="1" ht="15.75">
      <c r="A462" s="10"/>
      <c r="B462" s="10"/>
      <c r="C462" s="12" t="s">
        <v>842</v>
      </c>
      <c r="D462" s="8">
        <f>'786прил2ПланГРБС Отчёт'!F598</f>
        <v>80000</v>
      </c>
      <c r="E462" s="8">
        <f>'786прил2ПланГРБС Отчёт'!G598</f>
        <v>0</v>
      </c>
      <c r="F462" s="8">
        <f>'786прил2ПланГРБС Отчёт'!H598</f>
        <v>80000</v>
      </c>
      <c r="G462" s="8">
        <f t="shared" si="75"/>
        <v>80000</v>
      </c>
      <c r="H462" s="8">
        <f t="shared" si="75"/>
        <v>0</v>
      </c>
      <c r="I462" s="8">
        <f t="shared" si="75"/>
        <v>80000</v>
      </c>
      <c r="J462" s="105"/>
    </row>
    <row r="463" spans="1:11" s="79" customFormat="1" ht="110.25" customHeight="1">
      <c r="A463" s="9" t="s">
        <v>227</v>
      </c>
      <c r="B463" s="9" t="s">
        <v>421</v>
      </c>
      <c r="C463" s="12" t="s">
        <v>949</v>
      </c>
      <c r="D463" s="8">
        <f>D464</f>
        <v>3000</v>
      </c>
      <c r="E463" s="8">
        <f>E464</f>
        <v>0</v>
      </c>
      <c r="F463" s="8">
        <f>F464</f>
        <v>3000</v>
      </c>
      <c r="G463" s="8">
        <f t="shared" si="70"/>
        <v>3000</v>
      </c>
      <c r="H463" s="8">
        <f t="shared" si="71"/>
        <v>0</v>
      </c>
      <c r="I463" s="8">
        <f t="shared" si="72"/>
        <v>3000</v>
      </c>
      <c r="J463" s="105" t="b">
        <f t="shared" si="73"/>
        <v>1</v>
      </c>
      <c r="K463" s="79" t="b">
        <f t="shared" si="74"/>
        <v>1</v>
      </c>
    </row>
    <row r="464" spans="1:11" s="79" customFormat="1" ht="15.75">
      <c r="A464" s="10"/>
      <c r="B464" s="10"/>
      <c r="C464" s="12" t="s">
        <v>842</v>
      </c>
      <c r="D464" s="8">
        <f>'786прил2ПланГРБС Отчёт'!F600</f>
        <v>3000</v>
      </c>
      <c r="E464" s="8">
        <f>'786прил2ПланГРБС Отчёт'!G600</f>
        <v>0</v>
      </c>
      <c r="F464" s="8">
        <f>'786прил2ПланГРБС Отчёт'!H600</f>
        <v>3000</v>
      </c>
      <c r="G464" s="8">
        <f t="shared" si="70"/>
        <v>3000</v>
      </c>
      <c r="H464" s="8">
        <f t="shared" si="71"/>
        <v>0</v>
      </c>
      <c r="I464" s="8">
        <f t="shared" si="72"/>
        <v>3000</v>
      </c>
      <c r="J464" s="105" t="b">
        <f t="shared" si="73"/>
        <v>1</v>
      </c>
      <c r="K464" s="79" t="b">
        <f t="shared" si="74"/>
        <v>1</v>
      </c>
    </row>
    <row r="465" spans="1:17" s="79" customFormat="1" ht="63">
      <c r="A465" s="9" t="s">
        <v>900</v>
      </c>
      <c r="B465" s="9" t="s">
        <v>901</v>
      </c>
      <c r="C465" s="26" t="s">
        <v>949</v>
      </c>
      <c r="D465" s="25">
        <f>D466+D476+D477</f>
        <v>76500</v>
      </c>
      <c r="E465" s="25">
        <f>E466+E476+E477</f>
        <v>0</v>
      </c>
      <c r="F465" s="25">
        <f>F466+F476+F477</f>
        <v>76500</v>
      </c>
      <c r="G465" s="25">
        <f t="shared" si="70"/>
        <v>76500</v>
      </c>
      <c r="H465" s="25">
        <f t="shared" si="71"/>
        <v>0</v>
      </c>
      <c r="I465" s="25">
        <f t="shared" si="72"/>
        <v>76500</v>
      </c>
      <c r="J465" s="105" t="b">
        <f t="shared" si="73"/>
        <v>1</v>
      </c>
      <c r="K465" s="79" t="b">
        <f t="shared" si="74"/>
        <v>1</v>
      </c>
      <c r="L465" s="79" t="b">
        <f>D465='786прил2ПланГРБС Отчёт'!F603</f>
        <v>1</v>
      </c>
      <c r="M465" s="79" t="b">
        <f>E465='786прил2ПланГРБС Отчёт'!G603</f>
        <v>1</v>
      </c>
      <c r="N465" s="79" t="b">
        <f>F465='786прил2ПланГРБС Отчёт'!H603</f>
        <v>1</v>
      </c>
      <c r="O465" s="79" t="b">
        <f>G465='786прил2ПланГРБС Отчёт'!I603</f>
        <v>1</v>
      </c>
      <c r="P465" s="79" t="b">
        <f>H465='786прил2ПланГРБС Отчёт'!J603</f>
        <v>1</v>
      </c>
      <c r="Q465" s="79" t="b">
        <f>I465='786прил2ПланГРБС Отчёт'!K603</f>
        <v>1</v>
      </c>
    </row>
    <row r="466" spans="1:11" s="79" customFormat="1" ht="47.25">
      <c r="A466" s="9"/>
      <c r="B466" s="9"/>
      <c r="C466" s="12" t="s">
        <v>953</v>
      </c>
      <c r="D466" s="8">
        <f>D468+D475</f>
        <v>0</v>
      </c>
      <c r="E466" s="8">
        <f>E468+E475</f>
        <v>0</v>
      </c>
      <c r="F466" s="8">
        <f>F468+F475</f>
        <v>0</v>
      </c>
      <c r="G466" s="8">
        <f t="shared" si="70"/>
        <v>0</v>
      </c>
      <c r="H466" s="8">
        <f t="shared" si="71"/>
        <v>0</v>
      </c>
      <c r="I466" s="8">
        <f t="shared" si="72"/>
        <v>0</v>
      </c>
      <c r="J466" s="105" t="b">
        <f t="shared" si="73"/>
        <v>1</v>
      </c>
      <c r="K466" s="79" t="b">
        <f t="shared" si="74"/>
        <v>1</v>
      </c>
    </row>
    <row r="467" spans="1:11" s="79" customFormat="1" ht="15.75">
      <c r="A467" s="9"/>
      <c r="B467" s="9"/>
      <c r="C467" s="12" t="s">
        <v>352</v>
      </c>
      <c r="D467" s="8"/>
      <c r="E467" s="8"/>
      <c r="F467" s="8"/>
      <c r="G467" s="8">
        <f t="shared" si="70"/>
        <v>0</v>
      </c>
      <c r="H467" s="8">
        <f t="shared" si="71"/>
        <v>0</v>
      </c>
      <c r="I467" s="8">
        <f t="shared" si="72"/>
        <v>0</v>
      </c>
      <c r="J467" s="105" t="b">
        <f t="shared" si="73"/>
        <v>1</v>
      </c>
      <c r="K467" s="79" t="b">
        <f t="shared" si="74"/>
        <v>1</v>
      </c>
    </row>
    <row r="468" spans="1:11" s="79" customFormat="1" ht="94.5">
      <c r="A468" s="9"/>
      <c r="B468" s="9"/>
      <c r="C468" s="12" t="s">
        <v>952</v>
      </c>
      <c r="D468" s="8">
        <f>SUM(D469:D474)</f>
        <v>0</v>
      </c>
      <c r="E468" s="8">
        <f>SUM(E469:E474)</f>
        <v>0</v>
      </c>
      <c r="F468" s="8">
        <f>SUM(F469:F474)</f>
        <v>0</v>
      </c>
      <c r="G468" s="8">
        <f t="shared" si="70"/>
        <v>0</v>
      </c>
      <c r="H468" s="8">
        <f t="shared" si="71"/>
        <v>0</v>
      </c>
      <c r="I468" s="8">
        <f t="shared" si="72"/>
        <v>0</v>
      </c>
      <c r="J468" s="105" t="b">
        <f t="shared" si="73"/>
        <v>1</v>
      </c>
      <c r="K468" s="79" t="b">
        <f t="shared" si="74"/>
        <v>1</v>
      </c>
    </row>
    <row r="469" spans="1:11" s="79" customFormat="1" ht="78.75">
      <c r="A469" s="9"/>
      <c r="B469" s="9"/>
      <c r="C469" s="13" t="s">
        <v>353</v>
      </c>
      <c r="D469" s="8">
        <f aca="true" t="shared" si="76" ref="D469:D474">E469+F469</f>
        <v>0</v>
      </c>
      <c r="E469" s="8">
        <v>0</v>
      </c>
      <c r="F469" s="8">
        <v>0</v>
      </c>
      <c r="G469" s="8">
        <f t="shared" si="70"/>
        <v>0</v>
      </c>
      <c r="H469" s="8">
        <f t="shared" si="71"/>
        <v>0</v>
      </c>
      <c r="I469" s="8">
        <f t="shared" si="72"/>
        <v>0</v>
      </c>
      <c r="J469" s="105" t="b">
        <f t="shared" si="73"/>
        <v>1</v>
      </c>
      <c r="K469" s="79" t="b">
        <f t="shared" si="74"/>
        <v>1</v>
      </c>
    </row>
    <row r="470" spans="1:11" s="79" customFormat="1" ht="110.25">
      <c r="A470" s="9"/>
      <c r="B470" s="9"/>
      <c r="C470" s="13" t="s">
        <v>354</v>
      </c>
      <c r="D470" s="8">
        <f t="shared" si="76"/>
        <v>0</v>
      </c>
      <c r="E470" s="8">
        <v>0</v>
      </c>
      <c r="F470" s="8">
        <v>0</v>
      </c>
      <c r="G470" s="8">
        <f t="shared" si="70"/>
        <v>0</v>
      </c>
      <c r="H470" s="8">
        <f t="shared" si="71"/>
        <v>0</v>
      </c>
      <c r="I470" s="8">
        <f t="shared" si="72"/>
        <v>0</v>
      </c>
      <c r="J470" s="105" t="b">
        <f t="shared" si="73"/>
        <v>1</v>
      </c>
      <c r="K470" s="79" t="b">
        <f t="shared" si="74"/>
        <v>1</v>
      </c>
    </row>
    <row r="471" spans="1:11" s="79" customFormat="1" ht="78.75">
      <c r="A471" s="9"/>
      <c r="B471" s="9"/>
      <c r="C471" s="13" t="s">
        <v>794</v>
      </c>
      <c r="D471" s="8">
        <f t="shared" si="76"/>
        <v>0</v>
      </c>
      <c r="E471" s="8">
        <v>0</v>
      </c>
      <c r="F471" s="8">
        <v>0</v>
      </c>
      <c r="G471" s="8">
        <f t="shared" si="70"/>
        <v>0</v>
      </c>
      <c r="H471" s="8">
        <f t="shared" si="71"/>
        <v>0</v>
      </c>
      <c r="I471" s="8">
        <f t="shared" si="72"/>
        <v>0</v>
      </c>
      <c r="J471" s="105" t="b">
        <f t="shared" si="73"/>
        <v>1</v>
      </c>
      <c r="K471" s="79" t="b">
        <f t="shared" si="74"/>
        <v>1</v>
      </c>
    </row>
    <row r="472" spans="1:11" s="79" customFormat="1" ht="110.25">
      <c r="A472" s="9"/>
      <c r="B472" s="9"/>
      <c r="C472" s="13" t="s">
        <v>795</v>
      </c>
      <c r="D472" s="8">
        <f t="shared" si="76"/>
        <v>0</v>
      </c>
      <c r="E472" s="8">
        <v>0</v>
      </c>
      <c r="F472" s="8">
        <v>0</v>
      </c>
      <c r="G472" s="8">
        <f t="shared" si="70"/>
        <v>0</v>
      </c>
      <c r="H472" s="8">
        <f t="shared" si="71"/>
        <v>0</v>
      </c>
      <c r="I472" s="8">
        <f t="shared" si="72"/>
        <v>0</v>
      </c>
      <c r="J472" s="105" t="b">
        <f t="shared" si="73"/>
        <v>1</v>
      </c>
      <c r="K472" s="79" t="b">
        <f t="shared" si="74"/>
        <v>1</v>
      </c>
    </row>
    <row r="473" spans="1:11" s="79" customFormat="1" ht="94.5">
      <c r="A473" s="9"/>
      <c r="B473" s="9"/>
      <c r="C473" s="13" t="s">
        <v>951</v>
      </c>
      <c r="D473" s="8">
        <f t="shared" si="76"/>
        <v>0</v>
      </c>
      <c r="E473" s="8">
        <v>0</v>
      </c>
      <c r="F473" s="8">
        <v>0</v>
      </c>
      <c r="G473" s="8">
        <f t="shared" si="70"/>
        <v>0</v>
      </c>
      <c r="H473" s="8">
        <f t="shared" si="71"/>
        <v>0</v>
      </c>
      <c r="I473" s="8">
        <f t="shared" si="72"/>
        <v>0</v>
      </c>
      <c r="J473" s="105" t="b">
        <f t="shared" si="73"/>
        <v>1</v>
      </c>
      <c r="K473" s="79" t="b">
        <f t="shared" si="74"/>
        <v>1</v>
      </c>
    </row>
    <row r="474" spans="1:11" s="79" customFormat="1" ht="110.25">
      <c r="A474" s="9"/>
      <c r="B474" s="9"/>
      <c r="C474" s="13" t="s">
        <v>796</v>
      </c>
      <c r="D474" s="8">
        <f t="shared" si="76"/>
        <v>0</v>
      </c>
      <c r="E474" s="8">
        <v>0</v>
      </c>
      <c r="F474" s="8">
        <v>0</v>
      </c>
      <c r="G474" s="8">
        <f t="shared" si="70"/>
        <v>0</v>
      </c>
      <c r="H474" s="8">
        <f t="shared" si="71"/>
        <v>0</v>
      </c>
      <c r="I474" s="8">
        <f t="shared" si="72"/>
        <v>0</v>
      </c>
      <c r="J474" s="105" t="b">
        <f t="shared" si="73"/>
        <v>1</v>
      </c>
      <c r="K474" s="79" t="b">
        <f t="shared" si="74"/>
        <v>1</v>
      </c>
    </row>
    <row r="475" spans="1:11" s="79" customFormat="1" ht="78.75">
      <c r="A475" s="9"/>
      <c r="B475" s="9"/>
      <c r="C475" s="12" t="s">
        <v>370</v>
      </c>
      <c r="D475" s="8">
        <f>E475+F475</f>
        <v>0</v>
      </c>
      <c r="E475" s="8">
        <v>0</v>
      </c>
      <c r="F475" s="8">
        <v>0</v>
      </c>
      <c r="G475" s="8">
        <f t="shared" si="70"/>
        <v>0</v>
      </c>
      <c r="H475" s="8">
        <f t="shared" si="71"/>
        <v>0</v>
      </c>
      <c r="I475" s="8">
        <f t="shared" si="72"/>
        <v>0</v>
      </c>
      <c r="J475" s="105" t="b">
        <f t="shared" si="73"/>
        <v>1</v>
      </c>
      <c r="K475" s="79" t="b">
        <f t="shared" si="74"/>
        <v>1</v>
      </c>
    </row>
    <row r="476" spans="1:11" s="79" customFormat="1" ht="15.75">
      <c r="A476" s="9"/>
      <c r="B476" s="9"/>
      <c r="C476" s="12" t="s">
        <v>950</v>
      </c>
      <c r="D476" s="8">
        <f>E476+F476</f>
        <v>0</v>
      </c>
      <c r="E476" s="8">
        <v>0</v>
      </c>
      <c r="F476" s="8">
        <v>0</v>
      </c>
      <c r="G476" s="8">
        <f t="shared" si="70"/>
        <v>0</v>
      </c>
      <c r="H476" s="8">
        <f t="shared" si="71"/>
        <v>0</v>
      </c>
      <c r="I476" s="8">
        <f t="shared" si="72"/>
        <v>0</v>
      </c>
      <c r="J476" s="105" t="b">
        <f t="shared" si="73"/>
        <v>1</v>
      </c>
      <c r="K476" s="79" t="b">
        <f t="shared" si="74"/>
        <v>1</v>
      </c>
    </row>
    <row r="477" spans="1:11" s="79" customFormat="1" ht="15.75">
      <c r="A477" s="10"/>
      <c r="B477" s="10"/>
      <c r="C477" s="12" t="s">
        <v>842</v>
      </c>
      <c r="D477" s="8">
        <f>D479</f>
        <v>76500</v>
      </c>
      <c r="E477" s="8">
        <f>E479</f>
        <v>0</v>
      </c>
      <c r="F477" s="8">
        <f>F479</f>
        <v>76500</v>
      </c>
      <c r="G477" s="8">
        <f t="shared" si="70"/>
        <v>76500</v>
      </c>
      <c r="H477" s="8">
        <f t="shared" si="71"/>
        <v>0</v>
      </c>
      <c r="I477" s="8">
        <f t="shared" si="72"/>
        <v>76500</v>
      </c>
      <c r="J477" s="105" t="b">
        <f t="shared" si="73"/>
        <v>1</v>
      </c>
      <c r="K477" s="79" t="b">
        <f t="shared" si="74"/>
        <v>1</v>
      </c>
    </row>
    <row r="478" spans="1:11" s="79" customFormat="1" ht="94.5">
      <c r="A478" s="9" t="s">
        <v>423</v>
      </c>
      <c r="B478" s="9" t="s">
        <v>27</v>
      </c>
      <c r="C478" s="12" t="s">
        <v>949</v>
      </c>
      <c r="D478" s="8">
        <f>E478+F478</f>
        <v>76500</v>
      </c>
      <c r="E478" s="8">
        <f>E479</f>
        <v>0</v>
      </c>
      <c r="F478" s="8">
        <f>F479</f>
        <v>76500</v>
      </c>
      <c r="G478" s="8">
        <f>D478</f>
        <v>76500</v>
      </c>
      <c r="H478" s="8">
        <f t="shared" si="71"/>
        <v>0</v>
      </c>
      <c r="I478" s="8">
        <f t="shared" si="72"/>
        <v>76500</v>
      </c>
      <c r="J478" s="105" t="b">
        <f t="shared" si="73"/>
        <v>1</v>
      </c>
      <c r="K478" s="79" t="b">
        <f t="shared" si="74"/>
        <v>1</v>
      </c>
    </row>
    <row r="479" spans="1:11" s="79" customFormat="1" ht="15.75">
      <c r="A479" s="9"/>
      <c r="B479" s="9"/>
      <c r="C479" s="12" t="s">
        <v>842</v>
      </c>
      <c r="D479" s="8">
        <f>E479+F479</f>
        <v>76500</v>
      </c>
      <c r="E479" s="8">
        <f>'786прил2ПланГРБС Отчёт'!G606</f>
        <v>0</v>
      </c>
      <c r="F479" s="8">
        <f>'786прил2ПланГРБС Отчёт'!H606</f>
        <v>76500</v>
      </c>
      <c r="G479" s="8">
        <f>D479</f>
        <v>76500</v>
      </c>
      <c r="H479" s="8">
        <f>E479</f>
        <v>0</v>
      </c>
      <c r="I479" s="8">
        <f>F479</f>
        <v>76500</v>
      </c>
      <c r="J479" s="105" t="b">
        <f t="shared" si="73"/>
        <v>1</v>
      </c>
      <c r="K479" s="79" t="b">
        <f t="shared" si="74"/>
        <v>1</v>
      </c>
    </row>
    <row r="480" spans="1:17" s="79" customFormat="1" ht="39" customHeight="1">
      <c r="A480" s="7" t="s">
        <v>368</v>
      </c>
      <c r="B480" s="7" t="s">
        <v>942</v>
      </c>
      <c r="C480" s="26" t="s">
        <v>949</v>
      </c>
      <c r="D480" s="25">
        <f aca="true" t="shared" si="77" ref="D480:D514">E480+F480</f>
        <v>65686.4</v>
      </c>
      <c r="E480" s="25">
        <f>E492</f>
        <v>15821.4</v>
      </c>
      <c r="F480" s="25">
        <f>F492</f>
        <v>49865</v>
      </c>
      <c r="G480" s="25">
        <f t="shared" si="70"/>
        <v>65686.4</v>
      </c>
      <c r="H480" s="25">
        <f t="shared" si="71"/>
        <v>15821.4</v>
      </c>
      <c r="I480" s="25">
        <f t="shared" si="72"/>
        <v>49865</v>
      </c>
      <c r="J480" s="105" t="b">
        <f t="shared" si="73"/>
        <v>1</v>
      </c>
      <c r="K480" s="79" t="b">
        <f t="shared" si="74"/>
        <v>1</v>
      </c>
      <c r="L480" s="79" t="b">
        <f>D480='786прил2ПланГРБС Отчёт'!F609</f>
        <v>1</v>
      </c>
      <c r="M480" s="79" t="b">
        <f>E480='786прил2ПланГРБС Отчёт'!G609</f>
        <v>1</v>
      </c>
      <c r="N480" s="79" t="b">
        <f>F480='786прил2ПланГРБС Отчёт'!H609</f>
        <v>1</v>
      </c>
      <c r="O480" s="79" t="b">
        <f>G480='786прил2ПланГРБС Отчёт'!I609</f>
        <v>1</v>
      </c>
      <c r="P480" s="79" t="b">
        <f>H480='786прил2ПланГРБС Отчёт'!J609</f>
        <v>1</v>
      </c>
      <c r="Q480" s="79" t="b">
        <f>I480='786прил2ПланГРБС Отчёт'!K609</f>
        <v>1</v>
      </c>
    </row>
    <row r="481" spans="1:11" s="79" customFormat="1" ht="47.25">
      <c r="A481" s="9"/>
      <c r="B481" s="9"/>
      <c r="C481" s="12" t="s">
        <v>953</v>
      </c>
      <c r="D481" s="8">
        <f t="shared" si="77"/>
        <v>0</v>
      </c>
      <c r="E481" s="8">
        <v>0</v>
      </c>
      <c r="F481" s="8">
        <v>0</v>
      </c>
      <c r="G481" s="8">
        <f t="shared" si="70"/>
        <v>0</v>
      </c>
      <c r="H481" s="8">
        <f t="shared" si="71"/>
        <v>0</v>
      </c>
      <c r="I481" s="8">
        <f t="shared" si="72"/>
        <v>0</v>
      </c>
      <c r="J481" s="105" t="b">
        <f t="shared" si="73"/>
        <v>1</v>
      </c>
      <c r="K481" s="79" t="b">
        <f t="shared" si="74"/>
        <v>1</v>
      </c>
    </row>
    <row r="482" spans="1:11" s="79" customFormat="1" ht="15.75">
      <c r="A482" s="9"/>
      <c r="B482" s="9"/>
      <c r="C482" s="12" t="s">
        <v>352</v>
      </c>
      <c r="D482" s="8"/>
      <c r="E482" s="8"/>
      <c r="F482" s="8"/>
      <c r="G482" s="8">
        <f t="shared" si="70"/>
        <v>0</v>
      </c>
      <c r="H482" s="8">
        <f t="shared" si="71"/>
        <v>0</v>
      </c>
      <c r="I482" s="8">
        <f t="shared" si="72"/>
        <v>0</v>
      </c>
      <c r="J482" s="105" t="b">
        <f t="shared" si="73"/>
        <v>1</v>
      </c>
      <c r="K482" s="79" t="b">
        <f t="shared" si="74"/>
        <v>1</v>
      </c>
    </row>
    <row r="483" spans="1:11" s="79" customFormat="1" ht="94.5">
      <c r="A483" s="9"/>
      <c r="B483" s="9"/>
      <c r="C483" s="12" t="s">
        <v>952</v>
      </c>
      <c r="D483" s="8">
        <f t="shared" si="77"/>
        <v>0</v>
      </c>
      <c r="E483" s="8">
        <v>0</v>
      </c>
      <c r="F483" s="8">
        <v>0</v>
      </c>
      <c r="G483" s="8">
        <f t="shared" si="70"/>
        <v>0</v>
      </c>
      <c r="H483" s="8">
        <f t="shared" si="71"/>
        <v>0</v>
      </c>
      <c r="I483" s="8">
        <f t="shared" si="72"/>
        <v>0</v>
      </c>
      <c r="J483" s="105" t="b">
        <f t="shared" si="73"/>
        <v>1</v>
      </c>
      <c r="K483" s="79" t="b">
        <f t="shared" si="74"/>
        <v>1</v>
      </c>
    </row>
    <row r="484" spans="1:11" s="79" customFormat="1" ht="78.75">
      <c r="A484" s="9"/>
      <c r="B484" s="9"/>
      <c r="C484" s="13" t="s">
        <v>353</v>
      </c>
      <c r="D484" s="8">
        <f t="shared" si="77"/>
        <v>0</v>
      </c>
      <c r="E484" s="8">
        <v>0</v>
      </c>
      <c r="F484" s="8">
        <v>0</v>
      </c>
      <c r="G484" s="8">
        <f t="shared" si="70"/>
        <v>0</v>
      </c>
      <c r="H484" s="8">
        <f t="shared" si="71"/>
        <v>0</v>
      </c>
      <c r="I484" s="8">
        <f t="shared" si="72"/>
        <v>0</v>
      </c>
      <c r="J484" s="105" t="b">
        <f t="shared" si="73"/>
        <v>1</v>
      </c>
      <c r="K484" s="79" t="b">
        <f t="shared" si="74"/>
        <v>1</v>
      </c>
    </row>
    <row r="485" spans="1:11" s="79" customFormat="1" ht="110.25">
      <c r="A485" s="9"/>
      <c r="B485" s="9"/>
      <c r="C485" s="13" t="s">
        <v>354</v>
      </c>
      <c r="D485" s="8">
        <f t="shared" si="77"/>
        <v>0</v>
      </c>
      <c r="E485" s="8">
        <v>0</v>
      </c>
      <c r="F485" s="8">
        <v>0</v>
      </c>
      <c r="G485" s="8">
        <f t="shared" si="70"/>
        <v>0</v>
      </c>
      <c r="H485" s="8">
        <f t="shared" si="71"/>
        <v>0</v>
      </c>
      <c r="I485" s="8">
        <f t="shared" si="72"/>
        <v>0</v>
      </c>
      <c r="J485" s="105" t="b">
        <f t="shared" si="73"/>
        <v>1</v>
      </c>
      <c r="K485" s="79" t="b">
        <f t="shared" si="74"/>
        <v>1</v>
      </c>
    </row>
    <row r="486" spans="1:11" s="79" customFormat="1" ht="78.75">
      <c r="A486" s="9"/>
      <c r="B486" s="9"/>
      <c r="C486" s="13" t="s">
        <v>794</v>
      </c>
      <c r="D486" s="8">
        <f t="shared" si="77"/>
        <v>0</v>
      </c>
      <c r="E486" s="8">
        <v>0</v>
      </c>
      <c r="F486" s="8">
        <v>0</v>
      </c>
      <c r="G486" s="8">
        <f t="shared" si="70"/>
        <v>0</v>
      </c>
      <c r="H486" s="8">
        <f t="shared" si="71"/>
        <v>0</v>
      </c>
      <c r="I486" s="8">
        <f t="shared" si="72"/>
        <v>0</v>
      </c>
      <c r="J486" s="105" t="b">
        <f t="shared" si="73"/>
        <v>1</v>
      </c>
      <c r="K486" s="79" t="b">
        <f t="shared" si="74"/>
        <v>1</v>
      </c>
    </row>
    <row r="487" spans="1:11" s="79" customFormat="1" ht="110.25">
      <c r="A487" s="9"/>
      <c r="B487" s="9"/>
      <c r="C487" s="13" t="s">
        <v>795</v>
      </c>
      <c r="D487" s="8">
        <f t="shared" si="77"/>
        <v>0</v>
      </c>
      <c r="E487" s="8">
        <v>0</v>
      </c>
      <c r="F487" s="8">
        <v>0</v>
      </c>
      <c r="G487" s="8">
        <f t="shared" si="70"/>
        <v>0</v>
      </c>
      <c r="H487" s="8">
        <f t="shared" si="71"/>
        <v>0</v>
      </c>
      <c r="I487" s="8">
        <f t="shared" si="72"/>
        <v>0</v>
      </c>
      <c r="J487" s="105" t="b">
        <f t="shared" si="73"/>
        <v>1</v>
      </c>
      <c r="K487" s="79" t="b">
        <f t="shared" si="74"/>
        <v>1</v>
      </c>
    </row>
    <row r="488" spans="1:11" s="79" customFormat="1" ht="94.5">
      <c r="A488" s="9"/>
      <c r="B488" s="9"/>
      <c r="C488" s="13" t="s">
        <v>951</v>
      </c>
      <c r="D488" s="8">
        <f t="shared" si="77"/>
        <v>0</v>
      </c>
      <c r="E488" s="8">
        <v>0</v>
      </c>
      <c r="F488" s="8">
        <v>0</v>
      </c>
      <c r="G488" s="8">
        <f t="shared" si="70"/>
        <v>0</v>
      </c>
      <c r="H488" s="8">
        <f t="shared" si="71"/>
        <v>0</v>
      </c>
      <c r="I488" s="8">
        <f t="shared" si="72"/>
        <v>0</v>
      </c>
      <c r="J488" s="105" t="b">
        <f t="shared" si="73"/>
        <v>1</v>
      </c>
      <c r="K488" s="79" t="b">
        <f t="shared" si="74"/>
        <v>1</v>
      </c>
    </row>
    <row r="489" spans="1:11" s="79" customFormat="1" ht="110.25">
      <c r="A489" s="9"/>
      <c r="B489" s="9"/>
      <c r="C489" s="13" t="s">
        <v>796</v>
      </c>
      <c r="D489" s="8">
        <f t="shared" si="77"/>
        <v>0</v>
      </c>
      <c r="E489" s="8">
        <v>0</v>
      </c>
      <c r="F489" s="8">
        <v>0</v>
      </c>
      <c r="G489" s="8">
        <f t="shared" si="70"/>
        <v>0</v>
      </c>
      <c r="H489" s="8">
        <f t="shared" si="71"/>
        <v>0</v>
      </c>
      <c r="I489" s="8">
        <f t="shared" si="72"/>
        <v>0</v>
      </c>
      <c r="J489" s="105" t="b">
        <f t="shared" si="73"/>
        <v>1</v>
      </c>
      <c r="K489" s="79" t="b">
        <f t="shared" si="74"/>
        <v>1</v>
      </c>
    </row>
    <row r="490" spans="1:11" s="79" customFormat="1" ht="78.75">
      <c r="A490" s="9"/>
      <c r="B490" s="9"/>
      <c r="C490" s="12" t="s">
        <v>370</v>
      </c>
      <c r="D490" s="8">
        <f t="shared" si="77"/>
        <v>0</v>
      </c>
      <c r="E490" s="8">
        <f>E503+E516+E529</f>
        <v>0</v>
      </c>
      <c r="F490" s="8">
        <f>F503+F516+F529</f>
        <v>0</v>
      </c>
      <c r="G490" s="8">
        <f t="shared" si="70"/>
        <v>0</v>
      </c>
      <c r="H490" s="8">
        <f t="shared" si="71"/>
        <v>0</v>
      </c>
      <c r="I490" s="8">
        <f t="shared" si="72"/>
        <v>0</v>
      </c>
      <c r="J490" s="105" t="b">
        <f t="shared" si="73"/>
        <v>1</v>
      </c>
      <c r="K490" s="79" t="b">
        <f t="shared" si="74"/>
        <v>1</v>
      </c>
    </row>
    <row r="491" spans="1:11" s="79" customFormat="1" ht="15.75">
      <c r="A491" s="9"/>
      <c r="B491" s="9"/>
      <c r="C491" s="12" t="s">
        <v>950</v>
      </c>
      <c r="D491" s="8">
        <f t="shared" si="77"/>
        <v>0</v>
      </c>
      <c r="E491" s="8">
        <v>0</v>
      </c>
      <c r="F491" s="8">
        <v>0</v>
      </c>
      <c r="G491" s="8">
        <f t="shared" si="70"/>
        <v>0</v>
      </c>
      <c r="H491" s="8">
        <f t="shared" si="71"/>
        <v>0</v>
      </c>
      <c r="I491" s="8">
        <f t="shared" si="72"/>
        <v>0</v>
      </c>
      <c r="J491" s="105" t="b">
        <f t="shared" si="73"/>
        <v>1</v>
      </c>
      <c r="K491" s="79" t="b">
        <f t="shared" si="74"/>
        <v>1</v>
      </c>
    </row>
    <row r="492" spans="1:11" s="79" customFormat="1" ht="15.75">
      <c r="A492" s="9"/>
      <c r="B492" s="9"/>
      <c r="C492" s="12" t="s">
        <v>842</v>
      </c>
      <c r="D492" s="8">
        <f t="shared" si="77"/>
        <v>65686.4</v>
      </c>
      <c r="E492" s="8">
        <f>E493+E506+E519</f>
        <v>15821.4</v>
      </c>
      <c r="F492" s="8">
        <f>F493+F506+F519</f>
        <v>49865</v>
      </c>
      <c r="G492" s="8">
        <f t="shared" si="70"/>
        <v>65686.4</v>
      </c>
      <c r="H492" s="8">
        <f t="shared" si="71"/>
        <v>15821.4</v>
      </c>
      <c r="I492" s="8">
        <f t="shared" si="72"/>
        <v>49865</v>
      </c>
      <c r="J492" s="105" t="b">
        <f t="shared" si="73"/>
        <v>1</v>
      </c>
      <c r="K492" s="79" t="b">
        <f t="shared" si="74"/>
        <v>1</v>
      </c>
    </row>
    <row r="493" spans="1:17" s="79" customFormat="1" ht="72.75" customHeight="1">
      <c r="A493" s="7" t="s">
        <v>528</v>
      </c>
      <c r="B493" s="7" t="s">
        <v>5</v>
      </c>
      <c r="C493" s="26" t="s">
        <v>949</v>
      </c>
      <c r="D493" s="25">
        <f t="shared" si="77"/>
        <v>47975</v>
      </c>
      <c r="E493" s="25">
        <f>E505</f>
        <v>0</v>
      </c>
      <c r="F493" s="25">
        <f>F505</f>
        <v>47975</v>
      </c>
      <c r="G493" s="25">
        <f t="shared" si="70"/>
        <v>47975</v>
      </c>
      <c r="H493" s="25">
        <f t="shared" si="71"/>
        <v>0</v>
      </c>
      <c r="I493" s="25">
        <f t="shared" si="72"/>
        <v>47975</v>
      </c>
      <c r="J493" s="105" t="b">
        <f t="shared" si="73"/>
        <v>1</v>
      </c>
      <c r="K493" s="79" t="b">
        <f t="shared" si="74"/>
        <v>1</v>
      </c>
      <c r="L493" s="79" t="b">
        <f>D493='786прил2ПланГРБС Отчёт'!F618</f>
        <v>1</v>
      </c>
      <c r="M493" s="79" t="b">
        <f>E493='786прил2ПланГРБС Отчёт'!G618</f>
        <v>1</v>
      </c>
      <c r="N493" s="79" t="b">
        <f>F493='786прил2ПланГРБС Отчёт'!H618</f>
        <v>1</v>
      </c>
      <c r="O493" s="79" t="b">
        <f>G493='786прил2ПланГРБС Отчёт'!I618</f>
        <v>1</v>
      </c>
      <c r="P493" s="79" t="b">
        <f>H493='786прил2ПланГРБС Отчёт'!J618</f>
        <v>1</v>
      </c>
      <c r="Q493" s="79" t="b">
        <f>I493='786прил2ПланГРБС Отчёт'!K618</f>
        <v>1</v>
      </c>
    </row>
    <row r="494" spans="1:11" s="79" customFormat="1" ht="47.25">
      <c r="A494" s="9"/>
      <c r="B494" s="9"/>
      <c r="C494" s="12" t="s">
        <v>953</v>
      </c>
      <c r="D494" s="8">
        <f t="shared" si="77"/>
        <v>0</v>
      </c>
      <c r="E494" s="8">
        <f>E496+E503</f>
        <v>0</v>
      </c>
      <c r="F494" s="8">
        <f>F496+F503</f>
        <v>0</v>
      </c>
      <c r="G494" s="8">
        <f t="shared" si="70"/>
        <v>0</v>
      </c>
      <c r="H494" s="8">
        <f t="shared" si="71"/>
        <v>0</v>
      </c>
      <c r="I494" s="8">
        <f t="shared" si="72"/>
        <v>0</v>
      </c>
      <c r="J494" s="105" t="b">
        <f t="shared" si="73"/>
        <v>1</v>
      </c>
      <c r="K494" s="79" t="b">
        <f t="shared" si="74"/>
        <v>1</v>
      </c>
    </row>
    <row r="495" spans="1:11" s="79" customFormat="1" ht="15.75">
      <c r="A495" s="9"/>
      <c r="B495" s="9"/>
      <c r="C495" s="12" t="s">
        <v>352</v>
      </c>
      <c r="D495" s="8"/>
      <c r="E495" s="8"/>
      <c r="F495" s="8"/>
      <c r="G495" s="8">
        <f t="shared" si="70"/>
        <v>0</v>
      </c>
      <c r="H495" s="8">
        <f t="shared" si="71"/>
        <v>0</v>
      </c>
      <c r="I495" s="8">
        <f t="shared" si="72"/>
        <v>0</v>
      </c>
      <c r="J495" s="105" t="b">
        <f t="shared" si="73"/>
        <v>1</v>
      </c>
      <c r="K495" s="79" t="b">
        <f t="shared" si="74"/>
        <v>1</v>
      </c>
    </row>
    <row r="496" spans="1:11" s="79" customFormat="1" ht="94.5">
      <c r="A496" s="9"/>
      <c r="B496" s="9"/>
      <c r="C496" s="12" t="s">
        <v>952</v>
      </c>
      <c r="D496" s="8">
        <f t="shared" si="77"/>
        <v>0</v>
      </c>
      <c r="E496" s="8">
        <f>SUM(E497:E502)</f>
        <v>0</v>
      </c>
      <c r="F496" s="8">
        <f>SUM(F497:F502)</f>
        <v>0</v>
      </c>
      <c r="G496" s="8">
        <f t="shared" si="70"/>
        <v>0</v>
      </c>
      <c r="H496" s="8">
        <f t="shared" si="71"/>
        <v>0</v>
      </c>
      <c r="I496" s="8">
        <f t="shared" si="72"/>
        <v>0</v>
      </c>
      <c r="J496" s="105" t="b">
        <f t="shared" si="73"/>
        <v>1</v>
      </c>
      <c r="K496" s="79" t="b">
        <f t="shared" si="74"/>
        <v>1</v>
      </c>
    </row>
    <row r="497" spans="1:11" s="79" customFormat="1" ht="78.75">
      <c r="A497" s="9"/>
      <c r="B497" s="9"/>
      <c r="C497" s="13" t="s">
        <v>353</v>
      </c>
      <c r="D497" s="8">
        <f t="shared" si="77"/>
        <v>0</v>
      </c>
      <c r="E497" s="11">
        <v>0</v>
      </c>
      <c r="F497" s="11">
        <v>0</v>
      </c>
      <c r="G497" s="8">
        <f t="shared" si="70"/>
        <v>0</v>
      </c>
      <c r="H497" s="8">
        <f t="shared" si="71"/>
        <v>0</v>
      </c>
      <c r="I497" s="8">
        <f t="shared" si="72"/>
        <v>0</v>
      </c>
      <c r="J497" s="105" t="b">
        <f t="shared" si="73"/>
        <v>1</v>
      </c>
      <c r="K497" s="79" t="b">
        <f t="shared" si="74"/>
        <v>1</v>
      </c>
    </row>
    <row r="498" spans="1:11" s="79" customFormat="1" ht="110.25">
      <c r="A498" s="9"/>
      <c r="B498" s="9"/>
      <c r="C498" s="13" t="s">
        <v>354</v>
      </c>
      <c r="D498" s="8">
        <f t="shared" si="77"/>
        <v>0</v>
      </c>
      <c r="E498" s="11">
        <v>0</v>
      </c>
      <c r="F498" s="11">
        <v>0</v>
      </c>
      <c r="G498" s="8">
        <f t="shared" si="70"/>
        <v>0</v>
      </c>
      <c r="H498" s="8">
        <f t="shared" si="71"/>
        <v>0</v>
      </c>
      <c r="I498" s="8">
        <f t="shared" si="72"/>
        <v>0</v>
      </c>
      <c r="J498" s="105" t="b">
        <f t="shared" si="73"/>
        <v>1</v>
      </c>
      <c r="K498" s="79" t="b">
        <f t="shared" si="74"/>
        <v>1</v>
      </c>
    </row>
    <row r="499" spans="1:11" s="79" customFormat="1" ht="78.75">
      <c r="A499" s="9"/>
      <c r="B499" s="9"/>
      <c r="C499" s="13" t="s">
        <v>794</v>
      </c>
      <c r="D499" s="8">
        <f t="shared" si="77"/>
        <v>0</v>
      </c>
      <c r="E499" s="11">
        <v>0</v>
      </c>
      <c r="F499" s="11">
        <v>0</v>
      </c>
      <c r="G499" s="8">
        <f t="shared" si="70"/>
        <v>0</v>
      </c>
      <c r="H499" s="8">
        <f t="shared" si="71"/>
        <v>0</v>
      </c>
      <c r="I499" s="8">
        <f t="shared" si="72"/>
        <v>0</v>
      </c>
      <c r="J499" s="105" t="b">
        <f t="shared" si="73"/>
        <v>1</v>
      </c>
      <c r="K499" s="79" t="b">
        <f t="shared" si="74"/>
        <v>1</v>
      </c>
    </row>
    <row r="500" spans="1:11" s="79" customFormat="1" ht="110.25">
      <c r="A500" s="9"/>
      <c r="B500" s="9"/>
      <c r="C500" s="13" t="s">
        <v>795</v>
      </c>
      <c r="D500" s="8">
        <f t="shared" si="77"/>
        <v>0</v>
      </c>
      <c r="E500" s="11">
        <v>0</v>
      </c>
      <c r="F500" s="11">
        <v>0</v>
      </c>
      <c r="G500" s="8">
        <f t="shared" si="70"/>
        <v>0</v>
      </c>
      <c r="H500" s="8">
        <f t="shared" si="71"/>
        <v>0</v>
      </c>
      <c r="I500" s="8">
        <f t="shared" si="72"/>
        <v>0</v>
      </c>
      <c r="J500" s="105" t="b">
        <f t="shared" si="73"/>
        <v>1</v>
      </c>
      <c r="K500" s="79" t="b">
        <f t="shared" si="74"/>
        <v>1</v>
      </c>
    </row>
    <row r="501" spans="1:11" s="79" customFormat="1" ht="94.5">
      <c r="A501" s="9"/>
      <c r="B501" s="9"/>
      <c r="C501" s="13" t="s">
        <v>951</v>
      </c>
      <c r="D501" s="8">
        <f t="shared" si="77"/>
        <v>0</v>
      </c>
      <c r="E501" s="11">
        <v>0</v>
      </c>
      <c r="F501" s="11">
        <v>0</v>
      </c>
      <c r="G501" s="8">
        <f t="shared" si="70"/>
        <v>0</v>
      </c>
      <c r="H501" s="8">
        <f t="shared" si="71"/>
        <v>0</v>
      </c>
      <c r="I501" s="8">
        <f t="shared" si="72"/>
        <v>0</v>
      </c>
      <c r="J501" s="105" t="b">
        <f t="shared" si="73"/>
        <v>1</v>
      </c>
      <c r="K501" s="79" t="b">
        <f t="shared" si="74"/>
        <v>1</v>
      </c>
    </row>
    <row r="502" spans="1:11" s="79" customFormat="1" ht="110.25">
      <c r="A502" s="9"/>
      <c r="B502" s="9"/>
      <c r="C502" s="13" t="s">
        <v>796</v>
      </c>
      <c r="D502" s="8">
        <f t="shared" si="77"/>
        <v>0</v>
      </c>
      <c r="E502" s="11">
        <v>0</v>
      </c>
      <c r="F502" s="11">
        <v>0</v>
      </c>
      <c r="G502" s="8">
        <f t="shared" si="70"/>
        <v>0</v>
      </c>
      <c r="H502" s="8">
        <f t="shared" si="71"/>
        <v>0</v>
      </c>
      <c r="I502" s="8">
        <f t="shared" si="72"/>
        <v>0</v>
      </c>
      <c r="J502" s="105" t="b">
        <f t="shared" si="73"/>
        <v>1</v>
      </c>
      <c r="K502" s="79" t="b">
        <f t="shared" si="74"/>
        <v>1</v>
      </c>
    </row>
    <row r="503" spans="1:11" s="79" customFormat="1" ht="78.75">
      <c r="A503" s="9"/>
      <c r="B503" s="9"/>
      <c r="C503" s="12" t="s">
        <v>370</v>
      </c>
      <c r="D503" s="8">
        <f t="shared" si="77"/>
        <v>0</v>
      </c>
      <c r="E503" s="11">
        <v>0</v>
      </c>
      <c r="F503" s="11">
        <v>0</v>
      </c>
      <c r="G503" s="8">
        <f t="shared" si="70"/>
        <v>0</v>
      </c>
      <c r="H503" s="8">
        <f t="shared" si="71"/>
        <v>0</v>
      </c>
      <c r="I503" s="8">
        <f t="shared" si="72"/>
        <v>0</v>
      </c>
      <c r="J503" s="105" t="b">
        <f t="shared" si="73"/>
        <v>1</v>
      </c>
      <c r="K503" s="79" t="b">
        <f t="shared" si="74"/>
        <v>1</v>
      </c>
    </row>
    <row r="504" spans="1:11" s="79" customFormat="1" ht="15.75">
      <c r="A504" s="9"/>
      <c r="B504" s="9"/>
      <c r="C504" s="12" t="s">
        <v>950</v>
      </c>
      <c r="D504" s="8">
        <f t="shared" si="77"/>
        <v>0</v>
      </c>
      <c r="E504" s="11">
        <v>0</v>
      </c>
      <c r="F504" s="11">
        <v>0</v>
      </c>
      <c r="G504" s="8">
        <f t="shared" si="70"/>
        <v>0</v>
      </c>
      <c r="H504" s="8">
        <f t="shared" si="71"/>
        <v>0</v>
      </c>
      <c r="I504" s="8">
        <f t="shared" si="72"/>
        <v>0</v>
      </c>
      <c r="J504" s="105" t="b">
        <f t="shared" si="73"/>
        <v>1</v>
      </c>
      <c r="K504" s="79" t="b">
        <f t="shared" si="74"/>
        <v>1</v>
      </c>
    </row>
    <row r="505" spans="1:11" s="79" customFormat="1" ht="15.75">
      <c r="A505" s="10"/>
      <c r="B505" s="10"/>
      <c r="C505" s="12" t="s">
        <v>842</v>
      </c>
      <c r="D505" s="8">
        <f t="shared" si="77"/>
        <v>47975</v>
      </c>
      <c r="E505" s="8">
        <f>'786прил2ПланГРБС Отчёт'!G619</f>
        <v>0</v>
      </c>
      <c r="F505" s="8">
        <f>'786прил2ПланГРБС Отчёт'!H619</f>
        <v>47975</v>
      </c>
      <c r="G505" s="8">
        <f t="shared" si="70"/>
        <v>47975</v>
      </c>
      <c r="H505" s="8">
        <f t="shared" si="71"/>
        <v>0</v>
      </c>
      <c r="I505" s="8">
        <f t="shared" si="72"/>
        <v>47975</v>
      </c>
      <c r="J505" s="105" t="b">
        <f t="shared" si="73"/>
        <v>1</v>
      </c>
      <c r="K505" s="79" t="b">
        <f t="shared" si="74"/>
        <v>1</v>
      </c>
    </row>
    <row r="506" spans="1:17" s="79" customFormat="1" ht="66" customHeight="1">
      <c r="A506" s="7" t="s">
        <v>529</v>
      </c>
      <c r="B506" s="7" t="s">
        <v>6</v>
      </c>
      <c r="C506" s="26" t="s">
        <v>949</v>
      </c>
      <c r="D506" s="25">
        <f t="shared" si="77"/>
        <v>16758.4</v>
      </c>
      <c r="E506" s="25">
        <f>E518</f>
        <v>15821.4</v>
      </c>
      <c r="F506" s="25">
        <f>F518</f>
        <v>937</v>
      </c>
      <c r="G506" s="25">
        <f t="shared" si="70"/>
        <v>16758.4</v>
      </c>
      <c r="H506" s="25">
        <f t="shared" si="71"/>
        <v>15821.4</v>
      </c>
      <c r="I506" s="25">
        <f t="shared" si="72"/>
        <v>937</v>
      </c>
      <c r="J506" s="105" t="b">
        <f t="shared" si="73"/>
        <v>1</v>
      </c>
      <c r="K506" s="79" t="b">
        <f t="shared" si="74"/>
        <v>1</v>
      </c>
      <c r="L506" s="79" t="b">
        <f>D506='786прил2ПланГРБС Отчёт'!F623</f>
        <v>1</v>
      </c>
      <c r="M506" s="79" t="b">
        <f>E506='786прил2ПланГРБС Отчёт'!G623</f>
        <v>1</v>
      </c>
      <c r="N506" s="79" t="b">
        <f>F506='786прил2ПланГРБС Отчёт'!H623</f>
        <v>1</v>
      </c>
      <c r="O506" s="79" t="b">
        <f>G506='786прил2ПланГРБС Отчёт'!I623</f>
        <v>1</v>
      </c>
      <c r="P506" s="79" t="b">
        <f>H506='786прил2ПланГРБС Отчёт'!J623</f>
        <v>1</v>
      </c>
      <c r="Q506" s="79" t="b">
        <f>I506='786прил2ПланГРБС Отчёт'!K623</f>
        <v>1</v>
      </c>
    </row>
    <row r="507" spans="1:11" s="79" customFormat="1" ht="47.25">
      <c r="A507" s="9"/>
      <c r="B507" s="9"/>
      <c r="C507" s="12" t="s">
        <v>953</v>
      </c>
      <c r="D507" s="8">
        <f t="shared" si="77"/>
        <v>0</v>
      </c>
      <c r="E507" s="8">
        <f>E509+E516</f>
        <v>0</v>
      </c>
      <c r="F507" s="8">
        <f>F509+F516</f>
        <v>0</v>
      </c>
      <c r="G507" s="8">
        <f t="shared" si="70"/>
        <v>0</v>
      </c>
      <c r="H507" s="8">
        <f t="shared" si="71"/>
        <v>0</v>
      </c>
      <c r="I507" s="8">
        <f t="shared" si="72"/>
        <v>0</v>
      </c>
      <c r="J507" s="105" t="b">
        <f t="shared" si="73"/>
        <v>1</v>
      </c>
      <c r="K507" s="79" t="b">
        <f t="shared" si="74"/>
        <v>1</v>
      </c>
    </row>
    <row r="508" spans="1:11" s="79" customFormat="1" ht="15.75">
      <c r="A508" s="9"/>
      <c r="B508" s="9"/>
      <c r="C508" s="12" t="s">
        <v>352</v>
      </c>
      <c r="D508" s="8"/>
      <c r="E508" s="8"/>
      <c r="F508" s="8"/>
      <c r="G508" s="8">
        <f t="shared" si="70"/>
        <v>0</v>
      </c>
      <c r="H508" s="8">
        <f t="shared" si="71"/>
        <v>0</v>
      </c>
      <c r="I508" s="8">
        <f t="shared" si="72"/>
        <v>0</v>
      </c>
      <c r="J508" s="105" t="b">
        <f t="shared" si="73"/>
        <v>1</v>
      </c>
      <c r="K508" s="79" t="b">
        <f t="shared" si="74"/>
        <v>1</v>
      </c>
    </row>
    <row r="509" spans="1:11" s="79" customFormat="1" ht="94.5">
      <c r="A509" s="9"/>
      <c r="B509" s="9"/>
      <c r="C509" s="12" t="s">
        <v>952</v>
      </c>
      <c r="D509" s="8">
        <f t="shared" si="77"/>
        <v>0</v>
      </c>
      <c r="E509" s="8">
        <f>E516+E517</f>
        <v>0</v>
      </c>
      <c r="F509" s="8">
        <f>F516+F517</f>
        <v>0</v>
      </c>
      <c r="G509" s="8">
        <f t="shared" si="70"/>
        <v>0</v>
      </c>
      <c r="H509" s="8">
        <f t="shared" si="71"/>
        <v>0</v>
      </c>
      <c r="I509" s="8">
        <f t="shared" si="72"/>
        <v>0</v>
      </c>
      <c r="J509" s="105" t="b">
        <f t="shared" si="73"/>
        <v>1</v>
      </c>
      <c r="K509" s="79" t="b">
        <f t="shared" si="74"/>
        <v>1</v>
      </c>
    </row>
    <row r="510" spans="1:11" s="79" customFormat="1" ht="78.75">
      <c r="A510" s="9"/>
      <c r="B510" s="9"/>
      <c r="C510" s="13" t="s">
        <v>353</v>
      </c>
      <c r="D510" s="8">
        <f t="shared" si="77"/>
        <v>0</v>
      </c>
      <c r="E510" s="11">
        <v>0</v>
      </c>
      <c r="F510" s="11">
        <v>0</v>
      </c>
      <c r="G510" s="8">
        <f t="shared" si="70"/>
        <v>0</v>
      </c>
      <c r="H510" s="8">
        <f t="shared" si="71"/>
        <v>0</v>
      </c>
      <c r="I510" s="8">
        <f t="shared" si="72"/>
        <v>0</v>
      </c>
      <c r="J510" s="105" t="b">
        <f t="shared" si="73"/>
        <v>1</v>
      </c>
      <c r="K510" s="79" t="b">
        <f t="shared" si="74"/>
        <v>1</v>
      </c>
    </row>
    <row r="511" spans="1:11" s="79" customFormat="1" ht="110.25">
      <c r="A511" s="9"/>
      <c r="B511" s="9"/>
      <c r="C511" s="13" t="s">
        <v>354</v>
      </c>
      <c r="D511" s="8">
        <f t="shared" si="77"/>
        <v>0</v>
      </c>
      <c r="E511" s="11">
        <v>0</v>
      </c>
      <c r="F511" s="11">
        <v>0</v>
      </c>
      <c r="G511" s="8">
        <f t="shared" si="70"/>
        <v>0</v>
      </c>
      <c r="H511" s="8">
        <f t="shared" si="71"/>
        <v>0</v>
      </c>
      <c r="I511" s="8">
        <f t="shared" si="72"/>
        <v>0</v>
      </c>
      <c r="J511" s="105" t="b">
        <f t="shared" si="73"/>
        <v>1</v>
      </c>
      <c r="K511" s="79" t="b">
        <f t="shared" si="74"/>
        <v>1</v>
      </c>
    </row>
    <row r="512" spans="1:11" s="79" customFormat="1" ht="78.75">
      <c r="A512" s="9"/>
      <c r="B512" s="9"/>
      <c r="C512" s="13" t="s">
        <v>794</v>
      </c>
      <c r="D512" s="8">
        <f t="shared" si="77"/>
        <v>0</v>
      </c>
      <c r="E512" s="11">
        <v>0</v>
      </c>
      <c r="F512" s="11">
        <v>0</v>
      </c>
      <c r="G512" s="8">
        <f t="shared" si="70"/>
        <v>0</v>
      </c>
      <c r="H512" s="8">
        <f t="shared" si="71"/>
        <v>0</v>
      </c>
      <c r="I512" s="8">
        <f t="shared" si="72"/>
        <v>0</v>
      </c>
      <c r="J512" s="105" t="b">
        <f t="shared" si="73"/>
        <v>1</v>
      </c>
      <c r="K512" s="79" t="b">
        <f t="shared" si="74"/>
        <v>1</v>
      </c>
    </row>
    <row r="513" spans="1:11" s="79" customFormat="1" ht="110.25">
      <c r="A513" s="9"/>
      <c r="B513" s="9"/>
      <c r="C513" s="13" t="s">
        <v>795</v>
      </c>
      <c r="D513" s="8">
        <f t="shared" si="77"/>
        <v>0</v>
      </c>
      <c r="E513" s="11">
        <v>0</v>
      </c>
      <c r="F513" s="11">
        <v>0</v>
      </c>
      <c r="G513" s="8">
        <f t="shared" si="70"/>
        <v>0</v>
      </c>
      <c r="H513" s="8">
        <f t="shared" si="71"/>
        <v>0</v>
      </c>
      <c r="I513" s="8">
        <f t="shared" si="72"/>
        <v>0</v>
      </c>
      <c r="J513" s="105" t="b">
        <f t="shared" si="73"/>
        <v>1</v>
      </c>
      <c r="K513" s="79" t="b">
        <f t="shared" si="74"/>
        <v>1</v>
      </c>
    </row>
    <row r="514" spans="1:11" s="79" customFormat="1" ht="94.5">
      <c r="A514" s="9"/>
      <c r="B514" s="9"/>
      <c r="C514" s="13" t="s">
        <v>951</v>
      </c>
      <c r="D514" s="8">
        <f t="shared" si="77"/>
        <v>0</v>
      </c>
      <c r="E514" s="11">
        <v>0</v>
      </c>
      <c r="F514" s="11">
        <v>0</v>
      </c>
      <c r="G514" s="8">
        <f t="shared" si="70"/>
        <v>0</v>
      </c>
      <c r="H514" s="8">
        <f t="shared" si="71"/>
        <v>0</v>
      </c>
      <c r="I514" s="8">
        <f t="shared" si="72"/>
        <v>0</v>
      </c>
      <c r="J514" s="105" t="b">
        <f t="shared" si="73"/>
        <v>1</v>
      </c>
      <c r="K514" s="79" t="b">
        <f t="shared" si="74"/>
        <v>1</v>
      </c>
    </row>
    <row r="515" spans="1:11" s="79" customFormat="1" ht="110.25">
      <c r="A515" s="9"/>
      <c r="B515" s="9"/>
      <c r="C515" s="13" t="s">
        <v>796</v>
      </c>
      <c r="D515" s="8">
        <f aca="true" t="shared" si="78" ref="D515:D561">E515+F515</f>
        <v>0</v>
      </c>
      <c r="E515" s="11">
        <v>0</v>
      </c>
      <c r="F515" s="11">
        <v>0</v>
      </c>
      <c r="G515" s="8">
        <f t="shared" si="70"/>
        <v>0</v>
      </c>
      <c r="H515" s="8">
        <f t="shared" si="71"/>
        <v>0</v>
      </c>
      <c r="I515" s="8">
        <f t="shared" si="72"/>
        <v>0</v>
      </c>
      <c r="J515" s="105" t="b">
        <f t="shared" si="73"/>
        <v>1</v>
      </c>
      <c r="K515" s="79" t="b">
        <f t="shared" si="74"/>
        <v>1</v>
      </c>
    </row>
    <row r="516" spans="1:11" s="79" customFormat="1" ht="78.75">
      <c r="A516" s="9"/>
      <c r="B516" s="9"/>
      <c r="C516" s="12" t="s">
        <v>370</v>
      </c>
      <c r="D516" s="8">
        <f t="shared" si="78"/>
        <v>0</v>
      </c>
      <c r="E516" s="11">
        <v>0</v>
      </c>
      <c r="F516" s="11">
        <v>0</v>
      </c>
      <c r="G516" s="8">
        <f t="shared" si="70"/>
        <v>0</v>
      </c>
      <c r="H516" s="8">
        <f t="shared" si="71"/>
        <v>0</v>
      </c>
      <c r="I516" s="8">
        <f t="shared" si="72"/>
        <v>0</v>
      </c>
      <c r="J516" s="105" t="b">
        <f t="shared" si="73"/>
        <v>1</v>
      </c>
      <c r="K516" s="79" t="b">
        <f t="shared" si="74"/>
        <v>1</v>
      </c>
    </row>
    <row r="517" spans="1:11" s="79" customFormat="1" ht="15.75">
      <c r="A517" s="9"/>
      <c r="B517" s="9"/>
      <c r="C517" s="12" t="s">
        <v>950</v>
      </c>
      <c r="D517" s="8">
        <f t="shared" si="78"/>
        <v>0</v>
      </c>
      <c r="E517" s="11">
        <v>0</v>
      </c>
      <c r="F517" s="11">
        <v>0</v>
      </c>
      <c r="G517" s="8">
        <f t="shared" si="70"/>
        <v>0</v>
      </c>
      <c r="H517" s="8">
        <f t="shared" si="71"/>
        <v>0</v>
      </c>
      <c r="I517" s="8">
        <f t="shared" si="72"/>
        <v>0</v>
      </c>
      <c r="J517" s="105" t="b">
        <f t="shared" si="73"/>
        <v>1</v>
      </c>
      <c r="K517" s="79" t="b">
        <f t="shared" si="74"/>
        <v>1</v>
      </c>
    </row>
    <row r="518" spans="1:11" s="79" customFormat="1" ht="15.75">
      <c r="A518" s="10"/>
      <c r="B518" s="10"/>
      <c r="C518" s="12" t="s">
        <v>842</v>
      </c>
      <c r="D518" s="8">
        <f t="shared" si="78"/>
        <v>16758.4</v>
      </c>
      <c r="E518" s="8">
        <f>'786прил2ПланГРБС Отчёт'!G624</f>
        <v>15821.4</v>
      </c>
      <c r="F518" s="8">
        <f>'786прил2ПланГРБС Отчёт'!H624</f>
        <v>937</v>
      </c>
      <c r="G518" s="8">
        <f t="shared" si="70"/>
        <v>16758.4</v>
      </c>
      <c r="H518" s="8">
        <f t="shared" si="71"/>
        <v>15821.4</v>
      </c>
      <c r="I518" s="8">
        <f t="shared" si="72"/>
        <v>937</v>
      </c>
      <c r="J518" s="105" t="b">
        <f t="shared" si="73"/>
        <v>1</v>
      </c>
      <c r="K518" s="79" t="b">
        <f t="shared" si="74"/>
        <v>1</v>
      </c>
    </row>
    <row r="519" spans="1:17" s="79" customFormat="1" ht="31.5">
      <c r="A519" s="7" t="s">
        <v>123</v>
      </c>
      <c r="B519" s="7" t="s">
        <v>7</v>
      </c>
      <c r="C519" s="26" t="s">
        <v>949</v>
      </c>
      <c r="D519" s="25">
        <f t="shared" si="78"/>
        <v>953</v>
      </c>
      <c r="E519" s="25">
        <f>E531</f>
        <v>0</v>
      </c>
      <c r="F519" s="25">
        <f>F531</f>
        <v>953</v>
      </c>
      <c r="G519" s="25">
        <f t="shared" si="70"/>
        <v>953</v>
      </c>
      <c r="H519" s="25">
        <f t="shared" si="71"/>
        <v>0</v>
      </c>
      <c r="I519" s="25">
        <f t="shared" si="72"/>
        <v>953</v>
      </c>
      <c r="J519" s="105" t="b">
        <f t="shared" si="73"/>
        <v>1</v>
      </c>
      <c r="K519" s="79" t="b">
        <f t="shared" si="74"/>
        <v>1</v>
      </c>
      <c r="L519" s="79" t="b">
        <f>D519='786прил2ПланГРБС Отчёт'!F628</f>
        <v>1</v>
      </c>
      <c r="M519" s="79" t="b">
        <f>E519='786прил2ПланГРБС Отчёт'!G628</f>
        <v>1</v>
      </c>
      <c r="N519" s="79" t="b">
        <f>F519='786прил2ПланГРБС Отчёт'!H628</f>
        <v>1</v>
      </c>
      <c r="O519" s="79" t="b">
        <f>G519='786прил2ПланГРБС Отчёт'!I628</f>
        <v>1</v>
      </c>
      <c r="P519" s="79" t="b">
        <f>H519='786прил2ПланГРБС Отчёт'!J628</f>
        <v>1</v>
      </c>
      <c r="Q519" s="79" t="b">
        <f>I519='786прил2ПланГРБС Отчёт'!K628</f>
        <v>1</v>
      </c>
    </row>
    <row r="520" spans="1:11" s="79" customFormat="1" ht="47.25">
      <c r="A520" s="9"/>
      <c r="B520" s="9"/>
      <c r="C520" s="12" t="s">
        <v>953</v>
      </c>
      <c r="D520" s="8">
        <f t="shared" si="78"/>
        <v>0</v>
      </c>
      <c r="E520" s="8">
        <f>E522+E529</f>
        <v>0</v>
      </c>
      <c r="F520" s="8">
        <f>F522+F529</f>
        <v>0</v>
      </c>
      <c r="G520" s="8">
        <f t="shared" si="70"/>
        <v>0</v>
      </c>
      <c r="H520" s="8">
        <f t="shared" si="71"/>
        <v>0</v>
      </c>
      <c r="I520" s="8">
        <f t="shared" si="72"/>
        <v>0</v>
      </c>
      <c r="J520" s="105" t="b">
        <f t="shared" si="73"/>
        <v>1</v>
      </c>
      <c r="K520" s="79" t="b">
        <f t="shared" si="74"/>
        <v>1</v>
      </c>
    </row>
    <row r="521" spans="1:11" s="79" customFormat="1" ht="15.75">
      <c r="A521" s="9"/>
      <c r="B521" s="9"/>
      <c r="C521" s="12" t="s">
        <v>352</v>
      </c>
      <c r="D521" s="8">
        <f t="shared" si="78"/>
        <v>0</v>
      </c>
      <c r="E521" s="8"/>
      <c r="F521" s="8"/>
      <c r="G521" s="8">
        <f t="shared" si="70"/>
        <v>0</v>
      </c>
      <c r="H521" s="8">
        <f t="shared" si="71"/>
        <v>0</v>
      </c>
      <c r="I521" s="8">
        <f t="shared" si="72"/>
        <v>0</v>
      </c>
      <c r="J521" s="105" t="b">
        <f t="shared" si="73"/>
        <v>1</v>
      </c>
      <c r="K521" s="79" t="b">
        <f t="shared" si="74"/>
        <v>1</v>
      </c>
    </row>
    <row r="522" spans="1:11" s="79" customFormat="1" ht="94.5">
      <c r="A522" s="9"/>
      <c r="B522" s="9"/>
      <c r="C522" s="12" t="s">
        <v>952</v>
      </c>
      <c r="D522" s="8">
        <f t="shared" si="78"/>
        <v>0</v>
      </c>
      <c r="E522" s="8">
        <f>E529+E530</f>
        <v>0</v>
      </c>
      <c r="F522" s="8">
        <f>F529+F530</f>
        <v>0</v>
      </c>
      <c r="G522" s="8">
        <f t="shared" si="70"/>
        <v>0</v>
      </c>
      <c r="H522" s="8">
        <f t="shared" si="71"/>
        <v>0</v>
      </c>
      <c r="I522" s="8">
        <f t="shared" si="72"/>
        <v>0</v>
      </c>
      <c r="J522" s="105" t="b">
        <f t="shared" si="73"/>
        <v>1</v>
      </c>
      <c r="K522" s="79" t="b">
        <f t="shared" si="74"/>
        <v>1</v>
      </c>
    </row>
    <row r="523" spans="1:11" s="79" customFormat="1" ht="78.75">
      <c r="A523" s="9"/>
      <c r="B523" s="9"/>
      <c r="C523" s="13" t="s">
        <v>353</v>
      </c>
      <c r="D523" s="8">
        <f t="shared" si="78"/>
        <v>0</v>
      </c>
      <c r="E523" s="11">
        <v>0</v>
      </c>
      <c r="F523" s="11">
        <v>0</v>
      </c>
      <c r="G523" s="8">
        <f t="shared" si="70"/>
        <v>0</v>
      </c>
      <c r="H523" s="8">
        <f t="shared" si="71"/>
        <v>0</v>
      </c>
      <c r="I523" s="8">
        <f t="shared" si="72"/>
        <v>0</v>
      </c>
      <c r="J523" s="105" t="b">
        <f t="shared" si="73"/>
        <v>1</v>
      </c>
      <c r="K523" s="79" t="b">
        <f t="shared" si="74"/>
        <v>1</v>
      </c>
    </row>
    <row r="524" spans="1:11" s="79" customFormat="1" ht="110.25">
      <c r="A524" s="9"/>
      <c r="B524" s="9"/>
      <c r="C524" s="13" t="s">
        <v>354</v>
      </c>
      <c r="D524" s="8">
        <f t="shared" si="78"/>
        <v>0</v>
      </c>
      <c r="E524" s="11">
        <v>0</v>
      </c>
      <c r="F524" s="11">
        <v>0</v>
      </c>
      <c r="G524" s="8">
        <f t="shared" si="70"/>
        <v>0</v>
      </c>
      <c r="H524" s="8">
        <f t="shared" si="71"/>
        <v>0</v>
      </c>
      <c r="I524" s="8">
        <f t="shared" si="72"/>
        <v>0</v>
      </c>
      <c r="J524" s="105" t="b">
        <f t="shared" si="73"/>
        <v>1</v>
      </c>
      <c r="K524" s="79" t="b">
        <f t="shared" si="74"/>
        <v>1</v>
      </c>
    </row>
    <row r="525" spans="1:11" s="79" customFormat="1" ht="78.75">
      <c r="A525" s="9"/>
      <c r="B525" s="9"/>
      <c r="C525" s="13" t="s">
        <v>794</v>
      </c>
      <c r="D525" s="8">
        <f t="shared" si="78"/>
        <v>0</v>
      </c>
      <c r="E525" s="11">
        <v>0</v>
      </c>
      <c r="F525" s="11">
        <v>0</v>
      </c>
      <c r="G525" s="8">
        <f aca="true" t="shared" si="79" ref="G525:G588">D525</f>
        <v>0</v>
      </c>
      <c r="H525" s="8">
        <f aca="true" t="shared" si="80" ref="H525:H588">E525</f>
        <v>0</v>
      </c>
      <c r="I525" s="8">
        <f aca="true" t="shared" si="81" ref="I525:I588">F525</f>
        <v>0</v>
      </c>
      <c r="J525" s="105" t="b">
        <f aca="true" t="shared" si="82" ref="J525:J588">E525+F525=D525</f>
        <v>1</v>
      </c>
      <c r="K525" s="79" t="b">
        <f aca="true" t="shared" si="83" ref="K525:K588">H525+I525=G525</f>
        <v>1</v>
      </c>
    </row>
    <row r="526" spans="1:11" s="79" customFormat="1" ht="110.25">
      <c r="A526" s="9"/>
      <c r="B526" s="9"/>
      <c r="C526" s="13" t="s">
        <v>795</v>
      </c>
      <c r="D526" s="8">
        <f t="shared" si="78"/>
        <v>0</v>
      </c>
      <c r="E526" s="11">
        <v>0</v>
      </c>
      <c r="F526" s="11">
        <v>0</v>
      </c>
      <c r="G526" s="8">
        <f t="shared" si="79"/>
        <v>0</v>
      </c>
      <c r="H526" s="8">
        <f t="shared" si="80"/>
        <v>0</v>
      </c>
      <c r="I526" s="8">
        <f t="shared" si="81"/>
        <v>0</v>
      </c>
      <c r="J526" s="105" t="b">
        <f t="shared" si="82"/>
        <v>1</v>
      </c>
      <c r="K526" s="79" t="b">
        <f t="shared" si="83"/>
        <v>1</v>
      </c>
    </row>
    <row r="527" spans="1:11" s="79" customFormat="1" ht="94.5">
      <c r="A527" s="9"/>
      <c r="B527" s="9"/>
      <c r="C527" s="13" t="s">
        <v>951</v>
      </c>
      <c r="D527" s="8">
        <f t="shared" si="78"/>
        <v>0</v>
      </c>
      <c r="E527" s="11">
        <v>0</v>
      </c>
      <c r="F527" s="11">
        <v>0</v>
      </c>
      <c r="G527" s="8">
        <f t="shared" si="79"/>
        <v>0</v>
      </c>
      <c r="H527" s="8">
        <f t="shared" si="80"/>
        <v>0</v>
      </c>
      <c r="I527" s="8">
        <f t="shared" si="81"/>
        <v>0</v>
      </c>
      <c r="J527" s="105" t="b">
        <f t="shared" si="82"/>
        <v>1</v>
      </c>
      <c r="K527" s="79" t="b">
        <f t="shared" si="83"/>
        <v>1</v>
      </c>
    </row>
    <row r="528" spans="1:11" s="79" customFormat="1" ht="110.25">
      <c r="A528" s="9"/>
      <c r="B528" s="9"/>
      <c r="C528" s="13" t="s">
        <v>796</v>
      </c>
      <c r="D528" s="8">
        <f t="shared" si="78"/>
        <v>0</v>
      </c>
      <c r="E528" s="11">
        <v>0</v>
      </c>
      <c r="F528" s="11">
        <v>0</v>
      </c>
      <c r="G528" s="8">
        <f t="shared" si="79"/>
        <v>0</v>
      </c>
      <c r="H528" s="8">
        <f t="shared" si="80"/>
        <v>0</v>
      </c>
      <c r="I528" s="8">
        <f t="shared" si="81"/>
        <v>0</v>
      </c>
      <c r="J528" s="105" t="b">
        <f t="shared" si="82"/>
        <v>1</v>
      </c>
      <c r="K528" s="79" t="b">
        <f t="shared" si="83"/>
        <v>1</v>
      </c>
    </row>
    <row r="529" spans="1:11" s="79" customFormat="1" ht="78.75">
      <c r="A529" s="9"/>
      <c r="B529" s="9"/>
      <c r="C529" s="12" t="s">
        <v>370</v>
      </c>
      <c r="D529" s="8">
        <f t="shared" si="78"/>
        <v>0</v>
      </c>
      <c r="E529" s="11">
        <v>0</v>
      </c>
      <c r="F529" s="11">
        <v>0</v>
      </c>
      <c r="G529" s="8">
        <f t="shared" si="79"/>
        <v>0</v>
      </c>
      <c r="H529" s="8">
        <f t="shared" si="80"/>
        <v>0</v>
      </c>
      <c r="I529" s="8">
        <f t="shared" si="81"/>
        <v>0</v>
      </c>
      <c r="J529" s="105" t="b">
        <f t="shared" si="82"/>
        <v>1</v>
      </c>
      <c r="K529" s="79" t="b">
        <f t="shared" si="83"/>
        <v>1</v>
      </c>
    </row>
    <row r="530" spans="1:11" s="79" customFormat="1" ht="15.75">
      <c r="A530" s="9"/>
      <c r="B530" s="9"/>
      <c r="C530" s="12" t="s">
        <v>950</v>
      </c>
      <c r="D530" s="8">
        <f t="shared" si="78"/>
        <v>0</v>
      </c>
      <c r="E530" s="11">
        <v>0</v>
      </c>
      <c r="F530" s="11">
        <v>0</v>
      </c>
      <c r="G530" s="8">
        <f t="shared" si="79"/>
        <v>0</v>
      </c>
      <c r="H530" s="8">
        <f t="shared" si="80"/>
        <v>0</v>
      </c>
      <c r="I530" s="8">
        <f t="shared" si="81"/>
        <v>0</v>
      </c>
      <c r="J530" s="105" t="b">
        <f t="shared" si="82"/>
        <v>1</v>
      </c>
      <c r="K530" s="79" t="b">
        <f t="shared" si="83"/>
        <v>1</v>
      </c>
    </row>
    <row r="531" spans="1:11" s="79" customFormat="1" ht="15.75">
      <c r="A531" s="10"/>
      <c r="B531" s="10"/>
      <c r="C531" s="12" t="s">
        <v>842</v>
      </c>
      <c r="D531" s="8">
        <f t="shared" si="78"/>
        <v>953</v>
      </c>
      <c r="E531" s="8">
        <f>'786прил2ПланГРБС Отчёт'!G630</f>
        <v>0</v>
      </c>
      <c r="F531" s="8">
        <f>'786прил2ПланГРБС Отчёт'!H628</f>
        <v>953</v>
      </c>
      <c r="G531" s="8">
        <f t="shared" si="79"/>
        <v>953</v>
      </c>
      <c r="H531" s="8">
        <f t="shared" si="80"/>
        <v>0</v>
      </c>
      <c r="I531" s="8">
        <f t="shared" si="81"/>
        <v>953</v>
      </c>
      <c r="J531" s="105" t="b">
        <f t="shared" si="82"/>
        <v>1</v>
      </c>
      <c r="K531" s="79" t="b">
        <f t="shared" si="83"/>
        <v>1</v>
      </c>
    </row>
    <row r="532" spans="1:17" s="79" customFormat="1" ht="15.75">
      <c r="A532" s="7" t="s">
        <v>369</v>
      </c>
      <c r="B532" s="7" t="s">
        <v>112</v>
      </c>
      <c r="C532" s="26" t="s">
        <v>949</v>
      </c>
      <c r="D532" s="25">
        <f>D533+D543+D544</f>
        <v>31249.5</v>
      </c>
      <c r="E532" s="25">
        <f>E533+E543+E544</f>
        <v>8854.7</v>
      </c>
      <c r="F532" s="25">
        <f>F533+F543+F544</f>
        <v>22394.8</v>
      </c>
      <c r="G532" s="25">
        <f t="shared" si="79"/>
        <v>31249.5</v>
      </c>
      <c r="H532" s="25">
        <f t="shared" si="80"/>
        <v>8854.7</v>
      </c>
      <c r="I532" s="25">
        <f t="shared" si="81"/>
        <v>22394.8</v>
      </c>
      <c r="J532" s="105" t="b">
        <f t="shared" si="82"/>
        <v>1</v>
      </c>
      <c r="K532" s="79" t="b">
        <f t="shared" si="83"/>
        <v>1</v>
      </c>
      <c r="L532" s="79" t="b">
        <f>D532='786прил2ПланГРБС Отчёт'!F631</f>
        <v>1</v>
      </c>
      <c r="M532" s="79" t="b">
        <f>E532='786прил2ПланГРБС Отчёт'!G631</f>
        <v>1</v>
      </c>
      <c r="N532" s="79" t="b">
        <f>F532='786прил2ПланГРБС Отчёт'!H631</f>
        <v>1</v>
      </c>
      <c r="O532" s="79" t="b">
        <f>G532='786прил2ПланГРБС Отчёт'!I631</f>
        <v>1</v>
      </c>
      <c r="P532" s="79" t="b">
        <f>H532='786прил2ПланГРБС Отчёт'!J631</f>
        <v>1</v>
      </c>
      <c r="Q532" s="79" t="b">
        <f>I532='786прил2ПланГРБС Отчёт'!K631</f>
        <v>1</v>
      </c>
    </row>
    <row r="533" spans="1:11" s="79" customFormat="1" ht="47.25">
      <c r="A533" s="9"/>
      <c r="B533" s="9"/>
      <c r="C533" s="12" t="s">
        <v>953</v>
      </c>
      <c r="D533" s="8">
        <f t="shared" si="78"/>
        <v>0</v>
      </c>
      <c r="E533" s="8">
        <f>E535+E542</f>
        <v>0</v>
      </c>
      <c r="F533" s="8">
        <f>F535+F542</f>
        <v>0</v>
      </c>
      <c r="G533" s="8">
        <f t="shared" si="79"/>
        <v>0</v>
      </c>
      <c r="H533" s="8">
        <f t="shared" si="80"/>
        <v>0</v>
      </c>
      <c r="I533" s="8">
        <f t="shared" si="81"/>
        <v>0</v>
      </c>
      <c r="J533" s="105" t="b">
        <f t="shared" si="82"/>
        <v>1</v>
      </c>
      <c r="K533" s="79" t="b">
        <f t="shared" si="83"/>
        <v>1</v>
      </c>
    </row>
    <row r="534" spans="1:11" s="79" customFormat="1" ht="15.75">
      <c r="A534" s="9"/>
      <c r="B534" s="9"/>
      <c r="C534" s="12" t="s">
        <v>352</v>
      </c>
      <c r="D534" s="8"/>
      <c r="E534" s="8"/>
      <c r="F534" s="8"/>
      <c r="G534" s="8">
        <f t="shared" si="79"/>
        <v>0</v>
      </c>
      <c r="H534" s="8">
        <f t="shared" si="80"/>
        <v>0</v>
      </c>
      <c r="I534" s="8">
        <f t="shared" si="81"/>
        <v>0</v>
      </c>
      <c r="J534" s="105" t="b">
        <f t="shared" si="82"/>
        <v>1</v>
      </c>
      <c r="K534" s="79" t="b">
        <f t="shared" si="83"/>
        <v>1</v>
      </c>
    </row>
    <row r="535" spans="1:11" s="79" customFormat="1" ht="94.5">
      <c r="A535" s="9"/>
      <c r="B535" s="9"/>
      <c r="C535" s="12" t="s">
        <v>952</v>
      </c>
      <c r="D535" s="8">
        <f t="shared" si="78"/>
        <v>0</v>
      </c>
      <c r="E535" s="8">
        <f>SUM(E536:E541)</f>
        <v>0</v>
      </c>
      <c r="F535" s="8">
        <f>SUM(F536:F541)</f>
        <v>0</v>
      </c>
      <c r="G535" s="8">
        <f t="shared" si="79"/>
        <v>0</v>
      </c>
      <c r="H535" s="8">
        <f t="shared" si="80"/>
        <v>0</v>
      </c>
      <c r="I535" s="8">
        <f t="shared" si="81"/>
        <v>0</v>
      </c>
      <c r="J535" s="105" t="b">
        <f t="shared" si="82"/>
        <v>1</v>
      </c>
      <c r="K535" s="79" t="b">
        <f t="shared" si="83"/>
        <v>1</v>
      </c>
    </row>
    <row r="536" spans="1:11" s="79" customFormat="1" ht="78.75">
      <c r="A536" s="9"/>
      <c r="B536" s="9"/>
      <c r="C536" s="13" t="s">
        <v>353</v>
      </c>
      <c r="D536" s="8">
        <f aca="true" t="shared" si="84" ref="D536:F544">D549+D568+D589+D616+D633</f>
        <v>0</v>
      </c>
      <c r="E536" s="8">
        <f t="shared" si="84"/>
        <v>0</v>
      </c>
      <c r="F536" s="8">
        <f t="shared" si="84"/>
        <v>0</v>
      </c>
      <c r="G536" s="8">
        <f t="shared" si="79"/>
        <v>0</v>
      </c>
      <c r="H536" s="8">
        <f t="shared" si="80"/>
        <v>0</v>
      </c>
      <c r="I536" s="8">
        <f t="shared" si="81"/>
        <v>0</v>
      </c>
      <c r="J536" s="105" t="b">
        <f t="shared" si="82"/>
        <v>1</v>
      </c>
      <c r="K536" s="79" t="b">
        <f t="shared" si="83"/>
        <v>1</v>
      </c>
    </row>
    <row r="537" spans="1:11" s="79" customFormat="1" ht="110.25">
      <c r="A537" s="9"/>
      <c r="B537" s="9"/>
      <c r="C537" s="13" t="s">
        <v>354</v>
      </c>
      <c r="D537" s="8">
        <f t="shared" si="84"/>
        <v>0</v>
      </c>
      <c r="E537" s="8">
        <f t="shared" si="84"/>
        <v>0</v>
      </c>
      <c r="F537" s="8">
        <f t="shared" si="84"/>
        <v>0</v>
      </c>
      <c r="G537" s="8">
        <f t="shared" si="79"/>
        <v>0</v>
      </c>
      <c r="H537" s="8">
        <f t="shared" si="80"/>
        <v>0</v>
      </c>
      <c r="I537" s="8">
        <f t="shared" si="81"/>
        <v>0</v>
      </c>
      <c r="J537" s="105" t="b">
        <f t="shared" si="82"/>
        <v>1</v>
      </c>
      <c r="K537" s="79" t="b">
        <f t="shared" si="83"/>
        <v>1</v>
      </c>
    </row>
    <row r="538" spans="1:11" s="79" customFormat="1" ht="78.75">
      <c r="A538" s="9"/>
      <c r="B538" s="9"/>
      <c r="C538" s="13" t="s">
        <v>794</v>
      </c>
      <c r="D538" s="8">
        <f t="shared" si="84"/>
        <v>0</v>
      </c>
      <c r="E538" s="8">
        <f t="shared" si="84"/>
        <v>0</v>
      </c>
      <c r="F538" s="8">
        <f t="shared" si="84"/>
        <v>0</v>
      </c>
      <c r="G538" s="8">
        <f t="shared" si="79"/>
        <v>0</v>
      </c>
      <c r="H538" s="8">
        <f t="shared" si="80"/>
        <v>0</v>
      </c>
      <c r="I538" s="8">
        <f t="shared" si="81"/>
        <v>0</v>
      </c>
      <c r="J538" s="105" t="b">
        <f t="shared" si="82"/>
        <v>1</v>
      </c>
      <c r="K538" s="79" t="b">
        <f t="shared" si="83"/>
        <v>1</v>
      </c>
    </row>
    <row r="539" spans="1:11" s="79" customFormat="1" ht="110.25">
      <c r="A539" s="9"/>
      <c r="B539" s="9"/>
      <c r="C539" s="13" t="s">
        <v>795</v>
      </c>
      <c r="D539" s="8">
        <f t="shared" si="84"/>
        <v>0</v>
      </c>
      <c r="E539" s="8">
        <f t="shared" si="84"/>
        <v>0</v>
      </c>
      <c r="F539" s="8">
        <f t="shared" si="84"/>
        <v>0</v>
      </c>
      <c r="G539" s="8">
        <f t="shared" si="79"/>
        <v>0</v>
      </c>
      <c r="H539" s="8">
        <f t="shared" si="80"/>
        <v>0</v>
      </c>
      <c r="I539" s="8">
        <f t="shared" si="81"/>
        <v>0</v>
      </c>
      <c r="J539" s="105" t="b">
        <f t="shared" si="82"/>
        <v>1</v>
      </c>
      <c r="K539" s="79" t="b">
        <f t="shared" si="83"/>
        <v>1</v>
      </c>
    </row>
    <row r="540" spans="1:11" s="79" customFormat="1" ht="94.5">
      <c r="A540" s="9"/>
      <c r="B540" s="9"/>
      <c r="C540" s="13" t="s">
        <v>951</v>
      </c>
      <c r="D540" s="8">
        <f t="shared" si="84"/>
        <v>0</v>
      </c>
      <c r="E540" s="8">
        <f t="shared" si="84"/>
        <v>0</v>
      </c>
      <c r="F540" s="8">
        <f t="shared" si="84"/>
        <v>0</v>
      </c>
      <c r="G540" s="8">
        <f t="shared" si="79"/>
        <v>0</v>
      </c>
      <c r="H540" s="8">
        <f t="shared" si="80"/>
        <v>0</v>
      </c>
      <c r="I540" s="8">
        <f t="shared" si="81"/>
        <v>0</v>
      </c>
      <c r="J540" s="105" t="b">
        <f t="shared" si="82"/>
        <v>1</v>
      </c>
      <c r="K540" s="79" t="b">
        <f t="shared" si="83"/>
        <v>1</v>
      </c>
    </row>
    <row r="541" spans="1:11" s="79" customFormat="1" ht="110.25">
      <c r="A541" s="9"/>
      <c r="B541" s="9"/>
      <c r="C541" s="13" t="s">
        <v>796</v>
      </c>
      <c r="D541" s="8">
        <f t="shared" si="84"/>
        <v>0</v>
      </c>
      <c r="E541" s="8">
        <f t="shared" si="84"/>
        <v>0</v>
      </c>
      <c r="F541" s="8">
        <f t="shared" si="84"/>
        <v>0</v>
      </c>
      <c r="G541" s="8">
        <f t="shared" si="79"/>
        <v>0</v>
      </c>
      <c r="H541" s="8">
        <f t="shared" si="80"/>
        <v>0</v>
      </c>
      <c r="I541" s="8">
        <f t="shared" si="81"/>
        <v>0</v>
      </c>
      <c r="J541" s="105" t="b">
        <f t="shared" si="82"/>
        <v>1</v>
      </c>
      <c r="K541" s="79" t="b">
        <f t="shared" si="83"/>
        <v>1</v>
      </c>
    </row>
    <row r="542" spans="1:11" s="79" customFormat="1" ht="78.75">
      <c r="A542" s="9"/>
      <c r="B542" s="9"/>
      <c r="C542" s="12" t="s">
        <v>370</v>
      </c>
      <c r="D542" s="8">
        <f t="shared" si="84"/>
        <v>0</v>
      </c>
      <c r="E542" s="8">
        <f t="shared" si="84"/>
        <v>0</v>
      </c>
      <c r="F542" s="8">
        <f t="shared" si="84"/>
        <v>0</v>
      </c>
      <c r="G542" s="8">
        <f t="shared" si="79"/>
        <v>0</v>
      </c>
      <c r="H542" s="8">
        <f t="shared" si="80"/>
        <v>0</v>
      </c>
      <c r="I542" s="8">
        <f t="shared" si="81"/>
        <v>0</v>
      </c>
      <c r="J542" s="105" t="b">
        <f t="shared" si="82"/>
        <v>1</v>
      </c>
      <c r="K542" s="79" t="b">
        <f t="shared" si="83"/>
        <v>1</v>
      </c>
    </row>
    <row r="543" spans="1:11" s="79" customFormat="1" ht="15.75">
      <c r="A543" s="9"/>
      <c r="B543" s="9"/>
      <c r="C543" s="12" t="s">
        <v>950</v>
      </c>
      <c r="D543" s="8">
        <f t="shared" si="84"/>
        <v>0</v>
      </c>
      <c r="E543" s="8">
        <f t="shared" si="84"/>
        <v>0</v>
      </c>
      <c r="F543" s="8">
        <f t="shared" si="84"/>
        <v>0</v>
      </c>
      <c r="G543" s="8">
        <f t="shared" si="79"/>
        <v>0</v>
      </c>
      <c r="H543" s="8">
        <f t="shared" si="80"/>
        <v>0</v>
      </c>
      <c r="I543" s="8">
        <f t="shared" si="81"/>
        <v>0</v>
      </c>
      <c r="J543" s="105" t="b">
        <f t="shared" si="82"/>
        <v>1</v>
      </c>
      <c r="K543" s="79" t="b">
        <f t="shared" si="83"/>
        <v>1</v>
      </c>
    </row>
    <row r="544" spans="1:11" s="79" customFormat="1" ht="15.75">
      <c r="A544" s="9"/>
      <c r="B544" s="9"/>
      <c r="C544" s="12" t="s">
        <v>842</v>
      </c>
      <c r="D544" s="8">
        <f t="shared" si="84"/>
        <v>31249.5</v>
      </c>
      <c r="E544" s="8">
        <f t="shared" si="84"/>
        <v>8854.7</v>
      </c>
      <c r="F544" s="8">
        <f t="shared" si="84"/>
        <v>22394.8</v>
      </c>
      <c r="G544" s="8">
        <f t="shared" si="79"/>
        <v>31249.5</v>
      </c>
      <c r="H544" s="8">
        <f t="shared" si="80"/>
        <v>8854.7</v>
      </c>
      <c r="I544" s="8">
        <f t="shared" si="81"/>
        <v>22394.8</v>
      </c>
      <c r="J544" s="105" t="b">
        <f t="shared" si="82"/>
        <v>1</v>
      </c>
      <c r="K544" s="79" t="b">
        <f t="shared" si="83"/>
        <v>1</v>
      </c>
    </row>
    <row r="545" spans="1:17" s="79" customFormat="1" ht="58.5" customHeight="1">
      <c r="A545" s="7" t="s">
        <v>530</v>
      </c>
      <c r="B545" s="7" t="s">
        <v>113</v>
      </c>
      <c r="C545" s="26" t="s">
        <v>949</v>
      </c>
      <c r="D545" s="25">
        <f t="shared" si="78"/>
        <v>5154</v>
      </c>
      <c r="E545" s="25">
        <f>E557</f>
        <v>0</v>
      </c>
      <c r="F545" s="25">
        <f>F557</f>
        <v>5154</v>
      </c>
      <c r="G545" s="25">
        <f t="shared" si="79"/>
        <v>5154</v>
      </c>
      <c r="H545" s="25">
        <f t="shared" si="80"/>
        <v>0</v>
      </c>
      <c r="I545" s="25">
        <f t="shared" si="81"/>
        <v>5154</v>
      </c>
      <c r="J545" s="105" t="b">
        <f t="shared" si="82"/>
        <v>1</v>
      </c>
      <c r="K545" s="79" t="b">
        <f t="shared" si="83"/>
        <v>1</v>
      </c>
      <c r="L545" s="79" t="b">
        <f>D545='786прил2ПланГРБС Отчёт'!F644</f>
        <v>1</v>
      </c>
      <c r="M545" s="79" t="b">
        <f>E545='786прил2ПланГРБС Отчёт'!G644</f>
        <v>1</v>
      </c>
      <c r="N545" s="79" t="b">
        <f>F545='786прил2ПланГРБС Отчёт'!H644</f>
        <v>1</v>
      </c>
      <c r="O545" s="79" t="b">
        <f>G545='786прил2ПланГРБС Отчёт'!I644</f>
        <v>1</v>
      </c>
      <c r="P545" s="79" t="b">
        <f>H545='786прил2ПланГРБС Отчёт'!J644</f>
        <v>1</v>
      </c>
      <c r="Q545" s="79" t="b">
        <f>I545='786прил2ПланГРБС Отчёт'!K644</f>
        <v>1</v>
      </c>
    </row>
    <row r="546" spans="1:11" s="79" customFormat="1" ht="47.25">
      <c r="A546" s="9"/>
      <c r="B546" s="9"/>
      <c r="C546" s="12" t="s">
        <v>953</v>
      </c>
      <c r="D546" s="8">
        <f t="shared" si="78"/>
        <v>0</v>
      </c>
      <c r="E546" s="8">
        <f>E548+E555</f>
        <v>0</v>
      </c>
      <c r="F546" s="8">
        <f>F548+F555</f>
        <v>0</v>
      </c>
      <c r="G546" s="8">
        <f t="shared" si="79"/>
        <v>0</v>
      </c>
      <c r="H546" s="8">
        <f t="shared" si="80"/>
        <v>0</v>
      </c>
      <c r="I546" s="8">
        <f t="shared" si="81"/>
        <v>0</v>
      </c>
      <c r="J546" s="105" t="b">
        <f t="shared" si="82"/>
        <v>1</v>
      </c>
      <c r="K546" s="79" t="b">
        <f t="shared" si="83"/>
        <v>1</v>
      </c>
    </row>
    <row r="547" spans="1:11" s="79" customFormat="1" ht="15.75">
      <c r="A547" s="9"/>
      <c r="B547" s="9"/>
      <c r="C547" s="12" t="s">
        <v>352</v>
      </c>
      <c r="D547" s="8"/>
      <c r="E547" s="8"/>
      <c r="F547" s="8"/>
      <c r="G547" s="8">
        <f t="shared" si="79"/>
        <v>0</v>
      </c>
      <c r="H547" s="8">
        <f t="shared" si="80"/>
        <v>0</v>
      </c>
      <c r="I547" s="8">
        <f t="shared" si="81"/>
        <v>0</v>
      </c>
      <c r="J547" s="105" t="b">
        <f t="shared" si="82"/>
        <v>1</v>
      </c>
      <c r="K547" s="79" t="b">
        <f t="shared" si="83"/>
        <v>1</v>
      </c>
    </row>
    <row r="548" spans="1:11" s="79" customFormat="1" ht="94.5">
      <c r="A548" s="9"/>
      <c r="B548" s="9"/>
      <c r="C548" s="12" t="s">
        <v>952</v>
      </c>
      <c r="D548" s="8">
        <f t="shared" si="78"/>
        <v>0</v>
      </c>
      <c r="E548" s="8">
        <f>SUM(E549:E554)</f>
        <v>0</v>
      </c>
      <c r="F548" s="8">
        <f>SUM(F549:F554)</f>
        <v>0</v>
      </c>
      <c r="G548" s="8">
        <f t="shared" si="79"/>
        <v>0</v>
      </c>
      <c r="H548" s="8">
        <f t="shared" si="80"/>
        <v>0</v>
      </c>
      <c r="I548" s="8">
        <f t="shared" si="81"/>
        <v>0</v>
      </c>
      <c r="J548" s="105" t="b">
        <f t="shared" si="82"/>
        <v>1</v>
      </c>
      <c r="K548" s="79" t="b">
        <f t="shared" si="83"/>
        <v>1</v>
      </c>
    </row>
    <row r="549" spans="1:11" s="79" customFormat="1" ht="78.75">
      <c r="A549" s="9"/>
      <c r="B549" s="9"/>
      <c r="C549" s="13" t="s">
        <v>353</v>
      </c>
      <c r="D549" s="8">
        <f t="shared" si="78"/>
        <v>0</v>
      </c>
      <c r="E549" s="8">
        <v>0</v>
      </c>
      <c r="F549" s="8">
        <v>0</v>
      </c>
      <c r="G549" s="8">
        <f t="shared" si="79"/>
        <v>0</v>
      </c>
      <c r="H549" s="8">
        <f t="shared" si="80"/>
        <v>0</v>
      </c>
      <c r="I549" s="8">
        <f t="shared" si="81"/>
        <v>0</v>
      </c>
      <c r="J549" s="105" t="b">
        <f t="shared" si="82"/>
        <v>1</v>
      </c>
      <c r="K549" s="79" t="b">
        <f t="shared" si="83"/>
        <v>1</v>
      </c>
    </row>
    <row r="550" spans="1:11" s="79" customFormat="1" ht="110.25">
      <c r="A550" s="9"/>
      <c r="B550" s="9"/>
      <c r="C550" s="13" t="s">
        <v>354</v>
      </c>
      <c r="D550" s="8">
        <f t="shared" si="78"/>
        <v>0</v>
      </c>
      <c r="E550" s="8">
        <v>0</v>
      </c>
      <c r="F550" s="8">
        <v>0</v>
      </c>
      <c r="G550" s="8">
        <f t="shared" si="79"/>
        <v>0</v>
      </c>
      <c r="H550" s="8">
        <f t="shared" si="80"/>
        <v>0</v>
      </c>
      <c r="I550" s="8">
        <f t="shared" si="81"/>
        <v>0</v>
      </c>
      <c r="J550" s="105" t="b">
        <f t="shared" si="82"/>
        <v>1</v>
      </c>
      <c r="K550" s="79" t="b">
        <f t="shared" si="83"/>
        <v>1</v>
      </c>
    </row>
    <row r="551" spans="1:11" s="79" customFormat="1" ht="78.75">
      <c r="A551" s="9"/>
      <c r="B551" s="9"/>
      <c r="C551" s="13" t="s">
        <v>794</v>
      </c>
      <c r="D551" s="8">
        <f t="shared" si="78"/>
        <v>0</v>
      </c>
      <c r="E551" s="8">
        <v>0</v>
      </c>
      <c r="F551" s="8">
        <v>0</v>
      </c>
      <c r="G551" s="8">
        <f t="shared" si="79"/>
        <v>0</v>
      </c>
      <c r="H551" s="8">
        <f t="shared" si="80"/>
        <v>0</v>
      </c>
      <c r="I551" s="8">
        <f t="shared" si="81"/>
        <v>0</v>
      </c>
      <c r="J551" s="105" t="b">
        <f t="shared" si="82"/>
        <v>1</v>
      </c>
      <c r="K551" s="79" t="b">
        <f t="shared" si="83"/>
        <v>1</v>
      </c>
    </row>
    <row r="552" spans="1:11" s="79" customFormat="1" ht="110.25">
      <c r="A552" s="9"/>
      <c r="B552" s="9"/>
      <c r="C552" s="13" t="s">
        <v>795</v>
      </c>
      <c r="D552" s="8">
        <f t="shared" si="78"/>
        <v>0</v>
      </c>
      <c r="E552" s="8">
        <v>0</v>
      </c>
      <c r="F552" s="8">
        <v>0</v>
      </c>
      <c r="G552" s="8">
        <f t="shared" si="79"/>
        <v>0</v>
      </c>
      <c r="H552" s="8">
        <f t="shared" si="80"/>
        <v>0</v>
      </c>
      <c r="I552" s="8">
        <f t="shared" si="81"/>
        <v>0</v>
      </c>
      <c r="J552" s="105" t="b">
        <f t="shared" si="82"/>
        <v>1</v>
      </c>
      <c r="K552" s="79" t="b">
        <f t="shared" si="83"/>
        <v>1</v>
      </c>
    </row>
    <row r="553" spans="1:11" s="79" customFormat="1" ht="94.5">
      <c r="A553" s="9"/>
      <c r="B553" s="9"/>
      <c r="C553" s="13" t="s">
        <v>951</v>
      </c>
      <c r="D553" s="8">
        <f t="shared" si="78"/>
        <v>0</v>
      </c>
      <c r="E553" s="8">
        <v>0</v>
      </c>
      <c r="F553" s="8">
        <v>0</v>
      </c>
      <c r="G553" s="8">
        <f t="shared" si="79"/>
        <v>0</v>
      </c>
      <c r="H553" s="8">
        <f t="shared" si="80"/>
        <v>0</v>
      </c>
      <c r="I553" s="8">
        <f t="shared" si="81"/>
        <v>0</v>
      </c>
      <c r="J553" s="105" t="b">
        <f t="shared" si="82"/>
        <v>1</v>
      </c>
      <c r="K553" s="79" t="b">
        <f t="shared" si="83"/>
        <v>1</v>
      </c>
    </row>
    <row r="554" spans="1:11" s="79" customFormat="1" ht="110.25">
      <c r="A554" s="9"/>
      <c r="B554" s="9"/>
      <c r="C554" s="13" t="s">
        <v>796</v>
      </c>
      <c r="D554" s="8">
        <f t="shared" si="78"/>
        <v>0</v>
      </c>
      <c r="E554" s="8">
        <v>0</v>
      </c>
      <c r="F554" s="8">
        <v>0</v>
      </c>
      <c r="G554" s="8">
        <f t="shared" si="79"/>
        <v>0</v>
      </c>
      <c r="H554" s="8">
        <f t="shared" si="80"/>
        <v>0</v>
      </c>
      <c r="I554" s="8">
        <f t="shared" si="81"/>
        <v>0</v>
      </c>
      <c r="J554" s="105" t="b">
        <f t="shared" si="82"/>
        <v>1</v>
      </c>
      <c r="K554" s="79" t="b">
        <f t="shared" si="83"/>
        <v>1</v>
      </c>
    </row>
    <row r="555" spans="1:11" s="79" customFormat="1" ht="78.75">
      <c r="A555" s="9"/>
      <c r="B555" s="9"/>
      <c r="C555" s="12" t="s">
        <v>370</v>
      </c>
      <c r="D555" s="8">
        <f t="shared" si="78"/>
        <v>0</v>
      </c>
      <c r="E555" s="8">
        <v>0</v>
      </c>
      <c r="F555" s="8">
        <v>0</v>
      </c>
      <c r="G555" s="8">
        <f t="shared" si="79"/>
        <v>0</v>
      </c>
      <c r="H555" s="8">
        <f t="shared" si="80"/>
        <v>0</v>
      </c>
      <c r="I555" s="8">
        <f t="shared" si="81"/>
        <v>0</v>
      </c>
      <c r="J555" s="105" t="b">
        <f t="shared" si="82"/>
        <v>1</v>
      </c>
      <c r="K555" s="79" t="b">
        <f t="shared" si="83"/>
        <v>1</v>
      </c>
    </row>
    <row r="556" spans="1:11" s="79" customFormat="1" ht="15.75">
      <c r="A556" s="9"/>
      <c r="B556" s="9"/>
      <c r="C556" s="12" t="s">
        <v>950</v>
      </c>
      <c r="D556" s="8">
        <f t="shared" si="78"/>
        <v>0</v>
      </c>
      <c r="E556" s="8">
        <v>0</v>
      </c>
      <c r="F556" s="8">
        <v>0</v>
      </c>
      <c r="G556" s="8">
        <f t="shared" si="79"/>
        <v>0</v>
      </c>
      <c r="H556" s="8">
        <f t="shared" si="80"/>
        <v>0</v>
      </c>
      <c r="I556" s="8">
        <f t="shared" si="81"/>
        <v>0</v>
      </c>
      <c r="J556" s="105" t="b">
        <f t="shared" si="82"/>
        <v>1</v>
      </c>
      <c r="K556" s="79" t="b">
        <f t="shared" si="83"/>
        <v>1</v>
      </c>
    </row>
    <row r="557" spans="1:11" s="79" customFormat="1" ht="15.75">
      <c r="A557" s="10"/>
      <c r="B557" s="10"/>
      <c r="C557" s="12" t="s">
        <v>842</v>
      </c>
      <c r="D557" s="8">
        <f t="shared" si="78"/>
        <v>5154</v>
      </c>
      <c r="E557" s="8">
        <f>E558+E560+E563</f>
        <v>0</v>
      </c>
      <c r="F557" s="8">
        <f>F558+F560+F563</f>
        <v>5154</v>
      </c>
      <c r="G557" s="8">
        <f t="shared" si="79"/>
        <v>5154</v>
      </c>
      <c r="H557" s="8">
        <f t="shared" si="80"/>
        <v>0</v>
      </c>
      <c r="I557" s="8">
        <f t="shared" si="81"/>
        <v>5154</v>
      </c>
      <c r="J557" s="105" t="b">
        <f t="shared" si="82"/>
        <v>1</v>
      </c>
      <c r="K557" s="79" t="b">
        <f t="shared" si="83"/>
        <v>1</v>
      </c>
    </row>
    <row r="558" spans="1:11" s="79" customFormat="1" ht="15.75">
      <c r="A558" s="280" t="s">
        <v>125</v>
      </c>
      <c r="B558" s="331" t="s">
        <v>937</v>
      </c>
      <c r="C558" s="12" t="s">
        <v>949</v>
      </c>
      <c r="D558" s="8">
        <f t="shared" si="78"/>
        <v>3854</v>
      </c>
      <c r="E558" s="8">
        <f>E559</f>
        <v>0</v>
      </c>
      <c r="F558" s="8">
        <f>F559</f>
        <v>3854</v>
      </c>
      <c r="G558" s="8">
        <f t="shared" si="79"/>
        <v>3854</v>
      </c>
      <c r="H558" s="8">
        <f t="shared" si="80"/>
        <v>0</v>
      </c>
      <c r="I558" s="8">
        <f t="shared" si="81"/>
        <v>3854</v>
      </c>
      <c r="J558" s="105" t="b">
        <f t="shared" si="82"/>
        <v>1</v>
      </c>
      <c r="K558" s="79" t="b">
        <f t="shared" si="83"/>
        <v>1</v>
      </c>
    </row>
    <row r="559" spans="1:11" s="79" customFormat="1" ht="51" customHeight="1">
      <c r="A559" s="281"/>
      <c r="B559" s="332"/>
      <c r="C559" s="12" t="s">
        <v>842</v>
      </c>
      <c r="D559" s="8">
        <f t="shared" si="78"/>
        <v>3854</v>
      </c>
      <c r="E559" s="8">
        <f>'786прил2ПланГРБС Отчёт'!G649</f>
        <v>0</v>
      </c>
      <c r="F559" s="8">
        <f>'786прил2ПланГРБС Отчёт'!H649</f>
        <v>3854</v>
      </c>
      <c r="G559" s="8">
        <f t="shared" si="79"/>
        <v>3854</v>
      </c>
      <c r="H559" s="8">
        <f t="shared" si="80"/>
        <v>0</v>
      </c>
      <c r="I559" s="8">
        <f t="shared" si="81"/>
        <v>3854</v>
      </c>
      <c r="J559" s="105" t="b">
        <f t="shared" si="82"/>
        <v>1</v>
      </c>
      <c r="K559" s="79" t="b">
        <f t="shared" si="83"/>
        <v>1</v>
      </c>
    </row>
    <row r="560" spans="1:11" s="79" customFormat="1" ht="15.75">
      <c r="A560" s="280" t="s">
        <v>126</v>
      </c>
      <c r="B560" s="331" t="s">
        <v>127</v>
      </c>
      <c r="C560" s="12" t="s">
        <v>949</v>
      </c>
      <c r="D560" s="8">
        <f t="shared" si="78"/>
        <v>800</v>
      </c>
      <c r="E560" s="8">
        <f>E561</f>
        <v>0</v>
      </c>
      <c r="F560" s="8">
        <f>F561</f>
        <v>800</v>
      </c>
      <c r="G560" s="8">
        <f t="shared" si="79"/>
        <v>800</v>
      </c>
      <c r="H560" s="8">
        <f t="shared" si="80"/>
        <v>0</v>
      </c>
      <c r="I560" s="8">
        <f t="shared" si="81"/>
        <v>800</v>
      </c>
      <c r="J560" s="105" t="b">
        <f t="shared" si="82"/>
        <v>1</v>
      </c>
      <c r="K560" s="79" t="b">
        <f t="shared" si="83"/>
        <v>1</v>
      </c>
    </row>
    <row r="561" spans="1:11" s="79" customFormat="1" ht="38.25" customHeight="1">
      <c r="A561" s="281"/>
      <c r="B561" s="332"/>
      <c r="C561" s="12" t="s">
        <v>842</v>
      </c>
      <c r="D561" s="8">
        <f t="shared" si="78"/>
        <v>800</v>
      </c>
      <c r="E561" s="8">
        <f>'786прил2ПланГРБС Отчёт'!G652</f>
        <v>0</v>
      </c>
      <c r="F561" s="8">
        <f>'786прил2ПланГРБС Отчёт'!H652</f>
        <v>800</v>
      </c>
      <c r="G561" s="8">
        <f t="shared" si="79"/>
        <v>800</v>
      </c>
      <c r="H561" s="8">
        <f t="shared" si="80"/>
        <v>0</v>
      </c>
      <c r="I561" s="8">
        <f t="shared" si="81"/>
        <v>800</v>
      </c>
      <c r="J561" s="105" t="b">
        <f t="shared" si="82"/>
        <v>1</v>
      </c>
      <c r="K561" s="79" t="b">
        <f t="shared" si="83"/>
        <v>1</v>
      </c>
    </row>
    <row r="562" spans="1:11" s="79" customFormat="1" ht="36.75" customHeight="1">
      <c r="A562" s="9" t="s">
        <v>128</v>
      </c>
      <c r="B562" s="331" t="s">
        <v>129</v>
      </c>
      <c r="C562" s="12" t="s">
        <v>949</v>
      </c>
      <c r="D562" s="8">
        <f>E562+F562</f>
        <v>500</v>
      </c>
      <c r="E562" s="8">
        <f>E563</f>
        <v>0</v>
      </c>
      <c r="F562" s="8">
        <f>F563</f>
        <v>500</v>
      </c>
      <c r="G562" s="8">
        <f t="shared" si="79"/>
        <v>500</v>
      </c>
      <c r="H562" s="8">
        <f t="shared" si="80"/>
        <v>0</v>
      </c>
      <c r="I562" s="8">
        <f t="shared" si="81"/>
        <v>500</v>
      </c>
      <c r="J562" s="105" t="b">
        <f t="shared" si="82"/>
        <v>1</v>
      </c>
      <c r="K562" s="79" t="b">
        <f t="shared" si="83"/>
        <v>1</v>
      </c>
    </row>
    <row r="563" spans="1:11" s="79" customFormat="1" ht="15.75">
      <c r="A563" s="9"/>
      <c r="B563" s="332"/>
      <c r="C563" s="12" t="s">
        <v>842</v>
      </c>
      <c r="D563" s="8">
        <f>E563+F563</f>
        <v>500</v>
      </c>
      <c r="E563" s="8">
        <f>'786прил2ПланГРБС Отчёт'!G655</f>
        <v>0</v>
      </c>
      <c r="F563" s="8">
        <f>'786прил2ПланГРБС Отчёт'!H655</f>
        <v>500</v>
      </c>
      <c r="G563" s="8">
        <f t="shared" si="79"/>
        <v>500</v>
      </c>
      <c r="H563" s="8">
        <f t="shared" si="80"/>
        <v>0</v>
      </c>
      <c r="I563" s="8">
        <f t="shared" si="81"/>
        <v>500</v>
      </c>
      <c r="J563" s="105" t="b">
        <f t="shared" si="82"/>
        <v>1</v>
      </c>
      <c r="K563" s="79" t="b">
        <f t="shared" si="83"/>
        <v>1</v>
      </c>
    </row>
    <row r="564" spans="1:17" s="79" customFormat="1" ht="50.25" customHeight="1">
      <c r="A564" s="7" t="s">
        <v>114</v>
      </c>
      <c r="B564" s="7" t="s">
        <v>138</v>
      </c>
      <c r="C564" s="26" t="s">
        <v>949</v>
      </c>
      <c r="D564" s="25">
        <f aca="true" t="shared" si="85" ref="D564:D602">E564+F564</f>
        <v>6750</v>
      </c>
      <c r="E564" s="25">
        <f>E576</f>
        <v>0</v>
      </c>
      <c r="F564" s="25">
        <f>F576</f>
        <v>6750</v>
      </c>
      <c r="G564" s="25">
        <f t="shared" si="79"/>
        <v>6750</v>
      </c>
      <c r="H564" s="25">
        <f t="shared" si="80"/>
        <v>0</v>
      </c>
      <c r="I564" s="25">
        <f t="shared" si="81"/>
        <v>6750</v>
      </c>
      <c r="J564" s="105" t="b">
        <f t="shared" si="82"/>
        <v>1</v>
      </c>
      <c r="K564" s="79" t="b">
        <f t="shared" si="83"/>
        <v>1</v>
      </c>
      <c r="L564" s="79" t="b">
        <f>D564='786прил2ПланГРБС Отчёт'!F656</f>
        <v>1</v>
      </c>
      <c r="M564" s="79" t="b">
        <f>E564='786прил2ПланГРБС Отчёт'!G656</f>
        <v>1</v>
      </c>
      <c r="N564" s="79" t="b">
        <f>F564='786прил2ПланГРБС Отчёт'!H656</f>
        <v>1</v>
      </c>
      <c r="O564" s="79" t="b">
        <f>G564='786прил2ПланГРБС Отчёт'!I656</f>
        <v>1</v>
      </c>
      <c r="P564" s="79" t="b">
        <f>H564='786прил2ПланГРБС Отчёт'!J656</f>
        <v>1</v>
      </c>
      <c r="Q564" s="79" t="b">
        <f>I564='786прил2ПланГРБС Отчёт'!K656</f>
        <v>1</v>
      </c>
    </row>
    <row r="565" spans="1:11" s="79" customFormat="1" ht="47.25">
      <c r="A565" s="9"/>
      <c r="B565" s="9"/>
      <c r="C565" s="12" t="s">
        <v>953</v>
      </c>
      <c r="D565" s="8">
        <f t="shared" si="85"/>
        <v>0</v>
      </c>
      <c r="E565" s="8">
        <f>E567+E574</f>
        <v>0</v>
      </c>
      <c r="F565" s="8">
        <f>F567+F574</f>
        <v>0</v>
      </c>
      <c r="G565" s="8">
        <f t="shared" si="79"/>
        <v>0</v>
      </c>
      <c r="H565" s="8">
        <f t="shared" si="80"/>
        <v>0</v>
      </c>
      <c r="I565" s="8">
        <f t="shared" si="81"/>
        <v>0</v>
      </c>
      <c r="J565" s="105" t="b">
        <f t="shared" si="82"/>
        <v>1</v>
      </c>
      <c r="K565" s="79" t="b">
        <f t="shared" si="83"/>
        <v>1</v>
      </c>
    </row>
    <row r="566" spans="1:11" s="79" customFormat="1" ht="15.75">
      <c r="A566" s="9"/>
      <c r="B566" s="9"/>
      <c r="C566" s="12" t="s">
        <v>352</v>
      </c>
      <c r="D566" s="8"/>
      <c r="E566" s="8"/>
      <c r="F566" s="8"/>
      <c r="G566" s="8">
        <f t="shared" si="79"/>
        <v>0</v>
      </c>
      <c r="H566" s="8">
        <f t="shared" si="80"/>
        <v>0</v>
      </c>
      <c r="I566" s="8">
        <f t="shared" si="81"/>
        <v>0</v>
      </c>
      <c r="J566" s="105" t="b">
        <f t="shared" si="82"/>
        <v>1</v>
      </c>
      <c r="K566" s="79" t="b">
        <f t="shared" si="83"/>
        <v>1</v>
      </c>
    </row>
    <row r="567" spans="1:11" s="79" customFormat="1" ht="94.5">
      <c r="A567" s="9"/>
      <c r="B567" s="9"/>
      <c r="C567" s="12" t="s">
        <v>952</v>
      </c>
      <c r="D567" s="8">
        <f t="shared" si="85"/>
        <v>0</v>
      </c>
      <c r="E567" s="8">
        <f>SUM(E568:E573)</f>
        <v>0</v>
      </c>
      <c r="F567" s="8">
        <f>SUM(F568:F573)</f>
        <v>0</v>
      </c>
      <c r="G567" s="8">
        <f t="shared" si="79"/>
        <v>0</v>
      </c>
      <c r="H567" s="8">
        <f t="shared" si="80"/>
        <v>0</v>
      </c>
      <c r="I567" s="8">
        <f t="shared" si="81"/>
        <v>0</v>
      </c>
      <c r="J567" s="105" t="b">
        <f t="shared" si="82"/>
        <v>1</v>
      </c>
      <c r="K567" s="79" t="b">
        <f t="shared" si="83"/>
        <v>1</v>
      </c>
    </row>
    <row r="568" spans="1:11" s="79" customFormat="1" ht="78.75">
      <c r="A568" s="9"/>
      <c r="B568" s="9"/>
      <c r="C568" s="13" t="s">
        <v>353</v>
      </c>
      <c r="D568" s="8">
        <f t="shared" si="85"/>
        <v>0</v>
      </c>
      <c r="E568" s="8">
        <v>0</v>
      </c>
      <c r="F568" s="8">
        <v>0</v>
      </c>
      <c r="G568" s="8">
        <f t="shared" si="79"/>
        <v>0</v>
      </c>
      <c r="H568" s="8">
        <f t="shared" si="80"/>
        <v>0</v>
      </c>
      <c r="I568" s="8">
        <f t="shared" si="81"/>
        <v>0</v>
      </c>
      <c r="J568" s="105" t="b">
        <f t="shared" si="82"/>
        <v>1</v>
      </c>
      <c r="K568" s="79" t="b">
        <f t="shared" si="83"/>
        <v>1</v>
      </c>
    </row>
    <row r="569" spans="1:11" s="79" customFormat="1" ht="110.25">
      <c r="A569" s="9"/>
      <c r="B569" s="9"/>
      <c r="C569" s="13" t="s">
        <v>354</v>
      </c>
      <c r="D569" s="8">
        <f t="shared" si="85"/>
        <v>0</v>
      </c>
      <c r="E569" s="8">
        <v>0</v>
      </c>
      <c r="F569" s="8">
        <v>0</v>
      </c>
      <c r="G569" s="8">
        <f t="shared" si="79"/>
        <v>0</v>
      </c>
      <c r="H569" s="8">
        <f t="shared" si="80"/>
        <v>0</v>
      </c>
      <c r="I569" s="8">
        <f t="shared" si="81"/>
        <v>0</v>
      </c>
      <c r="J569" s="105" t="b">
        <f t="shared" si="82"/>
        <v>1</v>
      </c>
      <c r="K569" s="79" t="b">
        <f t="shared" si="83"/>
        <v>1</v>
      </c>
    </row>
    <row r="570" spans="1:11" s="79" customFormat="1" ht="78.75">
      <c r="A570" s="9"/>
      <c r="B570" s="9"/>
      <c r="C570" s="13" t="s">
        <v>794</v>
      </c>
      <c r="D570" s="8">
        <f t="shared" si="85"/>
        <v>0</v>
      </c>
      <c r="E570" s="8">
        <v>0</v>
      </c>
      <c r="F570" s="8">
        <v>0</v>
      </c>
      <c r="G570" s="8">
        <f t="shared" si="79"/>
        <v>0</v>
      </c>
      <c r="H570" s="8">
        <f t="shared" si="80"/>
        <v>0</v>
      </c>
      <c r="I570" s="8">
        <f t="shared" si="81"/>
        <v>0</v>
      </c>
      <c r="J570" s="105" t="b">
        <f t="shared" si="82"/>
        <v>1</v>
      </c>
      <c r="K570" s="79" t="b">
        <f t="shared" si="83"/>
        <v>1</v>
      </c>
    </row>
    <row r="571" spans="1:11" s="79" customFormat="1" ht="110.25">
      <c r="A571" s="9"/>
      <c r="B571" s="9"/>
      <c r="C571" s="13" t="s">
        <v>795</v>
      </c>
      <c r="D571" s="8">
        <f t="shared" si="85"/>
        <v>0</v>
      </c>
      <c r="E571" s="8">
        <v>0</v>
      </c>
      <c r="F571" s="8">
        <v>0</v>
      </c>
      <c r="G571" s="8">
        <f t="shared" si="79"/>
        <v>0</v>
      </c>
      <c r="H571" s="8">
        <f t="shared" si="80"/>
        <v>0</v>
      </c>
      <c r="I571" s="8">
        <f t="shared" si="81"/>
        <v>0</v>
      </c>
      <c r="J571" s="105" t="b">
        <f t="shared" si="82"/>
        <v>1</v>
      </c>
      <c r="K571" s="79" t="b">
        <f t="shared" si="83"/>
        <v>1</v>
      </c>
    </row>
    <row r="572" spans="1:11" s="79" customFormat="1" ht="94.5">
      <c r="A572" s="9"/>
      <c r="B572" s="9"/>
      <c r="C572" s="13" t="s">
        <v>951</v>
      </c>
      <c r="D572" s="8">
        <f t="shared" si="85"/>
        <v>0</v>
      </c>
      <c r="E572" s="8">
        <v>0</v>
      </c>
      <c r="F572" s="8">
        <v>0</v>
      </c>
      <c r="G572" s="8">
        <f t="shared" si="79"/>
        <v>0</v>
      </c>
      <c r="H572" s="8">
        <f t="shared" si="80"/>
        <v>0</v>
      </c>
      <c r="I572" s="8">
        <f t="shared" si="81"/>
        <v>0</v>
      </c>
      <c r="J572" s="105" t="b">
        <f t="shared" si="82"/>
        <v>1</v>
      </c>
      <c r="K572" s="79" t="b">
        <f t="shared" si="83"/>
        <v>1</v>
      </c>
    </row>
    <row r="573" spans="1:11" s="79" customFormat="1" ht="110.25">
      <c r="A573" s="9"/>
      <c r="B573" s="9"/>
      <c r="C573" s="13" t="s">
        <v>796</v>
      </c>
      <c r="D573" s="8">
        <f t="shared" si="85"/>
        <v>0</v>
      </c>
      <c r="E573" s="8">
        <v>0</v>
      </c>
      <c r="F573" s="8">
        <v>0</v>
      </c>
      <c r="G573" s="8">
        <f t="shared" si="79"/>
        <v>0</v>
      </c>
      <c r="H573" s="8">
        <f t="shared" si="80"/>
        <v>0</v>
      </c>
      <c r="I573" s="8">
        <f t="shared" si="81"/>
        <v>0</v>
      </c>
      <c r="J573" s="105" t="b">
        <f t="shared" si="82"/>
        <v>1</v>
      </c>
      <c r="K573" s="79" t="b">
        <f t="shared" si="83"/>
        <v>1</v>
      </c>
    </row>
    <row r="574" spans="1:11" s="79" customFormat="1" ht="78.75">
      <c r="A574" s="9"/>
      <c r="B574" s="9"/>
      <c r="C574" s="12" t="s">
        <v>370</v>
      </c>
      <c r="D574" s="8">
        <f t="shared" si="85"/>
        <v>0</v>
      </c>
      <c r="E574" s="8">
        <v>0</v>
      </c>
      <c r="F574" s="8">
        <v>0</v>
      </c>
      <c r="G574" s="8">
        <f t="shared" si="79"/>
        <v>0</v>
      </c>
      <c r="H574" s="8">
        <f t="shared" si="80"/>
        <v>0</v>
      </c>
      <c r="I574" s="8">
        <f t="shared" si="81"/>
        <v>0</v>
      </c>
      <c r="J574" s="105" t="b">
        <f t="shared" si="82"/>
        <v>1</v>
      </c>
      <c r="K574" s="79" t="b">
        <f t="shared" si="83"/>
        <v>1</v>
      </c>
    </row>
    <row r="575" spans="1:11" s="79" customFormat="1" ht="15.75">
      <c r="A575" s="9"/>
      <c r="B575" s="9"/>
      <c r="C575" s="12" t="s">
        <v>950</v>
      </c>
      <c r="D575" s="8">
        <f t="shared" si="85"/>
        <v>0</v>
      </c>
      <c r="E575" s="8">
        <v>0</v>
      </c>
      <c r="F575" s="8">
        <v>0</v>
      </c>
      <c r="G575" s="8">
        <f t="shared" si="79"/>
        <v>0</v>
      </c>
      <c r="H575" s="8">
        <f t="shared" si="80"/>
        <v>0</v>
      </c>
      <c r="I575" s="8">
        <f t="shared" si="81"/>
        <v>0</v>
      </c>
      <c r="J575" s="105" t="b">
        <f t="shared" si="82"/>
        <v>1</v>
      </c>
      <c r="K575" s="79" t="b">
        <f t="shared" si="83"/>
        <v>1</v>
      </c>
    </row>
    <row r="576" spans="1:11" s="79" customFormat="1" ht="15.75">
      <c r="A576" s="10"/>
      <c r="B576" s="10"/>
      <c r="C576" s="12" t="s">
        <v>842</v>
      </c>
      <c r="D576" s="8">
        <f t="shared" si="85"/>
        <v>6750</v>
      </c>
      <c r="E576" s="8">
        <f>E577+E579+E581+E583</f>
        <v>0</v>
      </c>
      <c r="F576" s="8">
        <f>F577+F579+F581+F583</f>
        <v>6750</v>
      </c>
      <c r="G576" s="8">
        <f t="shared" si="79"/>
        <v>6750</v>
      </c>
      <c r="H576" s="8">
        <f t="shared" si="80"/>
        <v>0</v>
      </c>
      <c r="I576" s="8">
        <f t="shared" si="81"/>
        <v>6750</v>
      </c>
      <c r="J576" s="105" t="b">
        <f t="shared" si="82"/>
        <v>1</v>
      </c>
      <c r="K576" s="79" t="b">
        <f t="shared" si="83"/>
        <v>1</v>
      </c>
    </row>
    <row r="577" spans="1:11" s="79" customFormat="1" ht="15.75">
      <c r="A577" s="280" t="s">
        <v>115</v>
      </c>
      <c r="B577" s="331" t="s">
        <v>116</v>
      </c>
      <c r="C577" s="12" t="s">
        <v>949</v>
      </c>
      <c r="D577" s="8">
        <f t="shared" si="85"/>
        <v>3100</v>
      </c>
      <c r="E577" s="8">
        <f>E578</f>
        <v>0</v>
      </c>
      <c r="F577" s="8">
        <f>F578</f>
        <v>3100</v>
      </c>
      <c r="G577" s="8">
        <f t="shared" si="79"/>
        <v>3100</v>
      </c>
      <c r="H577" s="8">
        <f t="shared" si="80"/>
        <v>0</v>
      </c>
      <c r="I577" s="8">
        <f t="shared" si="81"/>
        <v>3100</v>
      </c>
      <c r="J577" s="105" t="b">
        <f t="shared" si="82"/>
        <v>1</v>
      </c>
      <c r="K577" s="79" t="b">
        <f t="shared" si="83"/>
        <v>1</v>
      </c>
    </row>
    <row r="578" spans="1:11" s="79" customFormat="1" ht="44.25" customHeight="1">
      <c r="A578" s="281" t="s">
        <v>842</v>
      </c>
      <c r="B578" s="332"/>
      <c r="C578" s="12" t="s">
        <v>842</v>
      </c>
      <c r="D578" s="8">
        <f t="shared" si="85"/>
        <v>3100</v>
      </c>
      <c r="E578" s="8">
        <f>'786прил2ПланГРБС Отчёт'!G662</f>
        <v>0</v>
      </c>
      <c r="F578" s="8">
        <f>'786прил2ПланГРБС Отчёт'!H662</f>
        <v>3100</v>
      </c>
      <c r="G578" s="8">
        <f t="shared" si="79"/>
        <v>3100</v>
      </c>
      <c r="H578" s="8">
        <f t="shared" si="80"/>
        <v>0</v>
      </c>
      <c r="I578" s="8">
        <f t="shared" si="81"/>
        <v>3100</v>
      </c>
      <c r="J578" s="105" t="b">
        <f t="shared" si="82"/>
        <v>1</v>
      </c>
      <c r="K578" s="79" t="b">
        <f t="shared" si="83"/>
        <v>1</v>
      </c>
    </row>
    <row r="579" spans="1:11" s="79" customFormat="1" ht="63">
      <c r="A579" s="7" t="s">
        <v>117</v>
      </c>
      <c r="B579" s="16" t="s">
        <v>118</v>
      </c>
      <c r="C579" s="12" t="s">
        <v>949</v>
      </c>
      <c r="D579" s="8">
        <f t="shared" si="85"/>
        <v>1000</v>
      </c>
      <c r="E579" s="8">
        <f>E580</f>
        <v>0</v>
      </c>
      <c r="F579" s="8">
        <f>F580</f>
        <v>1000</v>
      </c>
      <c r="G579" s="8">
        <f t="shared" si="79"/>
        <v>1000</v>
      </c>
      <c r="H579" s="8">
        <f t="shared" si="80"/>
        <v>0</v>
      </c>
      <c r="I579" s="8">
        <f t="shared" si="81"/>
        <v>1000</v>
      </c>
      <c r="J579" s="105" t="b">
        <f t="shared" si="82"/>
        <v>1</v>
      </c>
      <c r="K579" s="79" t="b">
        <f t="shared" si="83"/>
        <v>1</v>
      </c>
    </row>
    <row r="580" spans="1:11" s="79" customFormat="1" ht="15.75">
      <c r="A580" s="10"/>
      <c r="B580" s="17"/>
      <c r="C580" s="12" t="s">
        <v>842</v>
      </c>
      <c r="D580" s="8">
        <f t="shared" si="85"/>
        <v>1000</v>
      </c>
      <c r="E580" s="8">
        <f>'786прил2ПланГРБС Отчёт'!G665</f>
        <v>0</v>
      </c>
      <c r="F580" s="8">
        <f>'786прил2ПланГРБС Отчёт'!H665</f>
        <v>1000</v>
      </c>
      <c r="G580" s="8">
        <f t="shared" si="79"/>
        <v>1000</v>
      </c>
      <c r="H580" s="8">
        <f t="shared" si="80"/>
        <v>0</v>
      </c>
      <c r="I580" s="8">
        <f t="shared" si="81"/>
        <v>1000</v>
      </c>
      <c r="J580" s="105" t="b">
        <f t="shared" si="82"/>
        <v>1</v>
      </c>
      <c r="K580" s="79" t="b">
        <f t="shared" si="83"/>
        <v>1</v>
      </c>
    </row>
    <row r="581" spans="1:11" s="79" customFormat="1" ht="15.75">
      <c r="A581" s="280" t="s">
        <v>662</v>
      </c>
      <c r="B581" s="331" t="s">
        <v>663</v>
      </c>
      <c r="C581" s="12" t="s">
        <v>949</v>
      </c>
      <c r="D581" s="8">
        <f t="shared" si="85"/>
        <v>1700</v>
      </c>
      <c r="E581" s="8">
        <f>E582</f>
        <v>0</v>
      </c>
      <c r="F581" s="8">
        <f>F582</f>
        <v>1700</v>
      </c>
      <c r="G581" s="8">
        <f t="shared" si="79"/>
        <v>1700</v>
      </c>
      <c r="H581" s="8">
        <f t="shared" si="80"/>
        <v>0</v>
      </c>
      <c r="I581" s="8">
        <f t="shared" si="81"/>
        <v>1700</v>
      </c>
      <c r="J581" s="105" t="b">
        <f t="shared" si="82"/>
        <v>1</v>
      </c>
      <c r="K581" s="79" t="b">
        <f t="shared" si="83"/>
        <v>1</v>
      </c>
    </row>
    <row r="582" spans="1:11" s="79" customFormat="1" ht="18.75" customHeight="1">
      <c r="A582" s="281"/>
      <c r="B582" s="332"/>
      <c r="C582" s="12" t="s">
        <v>842</v>
      </c>
      <c r="D582" s="8">
        <f t="shared" si="85"/>
        <v>1700</v>
      </c>
      <c r="E582" s="8">
        <f>'786прил2ПланГРБС Отчёт'!G666</f>
        <v>0</v>
      </c>
      <c r="F582" s="8">
        <f>'786прил2ПланГРБС Отчёт'!H666</f>
        <v>1700</v>
      </c>
      <c r="G582" s="8">
        <f t="shared" si="79"/>
        <v>1700</v>
      </c>
      <c r="H582" s="8">
        <f t="shared" si="80"/>
        <v>0</v>
      </c>
      <c r="I582" s="8">
        <f t="shared" si="81"/>
        <v>1700</v>
      </c>
      <c r="J582" s="105" t="b">
        <f t="shared" si="82"/>
        <v>1</v>
      </c>
      <c r="K582" s="79" t="b">
        <f t="shared" si="83"/>
        <v>1</v>
      </c>
    </row>
    <row r="583" spans="1:11" s="79" customFormat="1" ht="15.75">
      <c r="A583" s="280" t="s">
        <v>664</v>
      </c>
      <c r="B583" s="331" t="s">
        <v>665</v>
      </c>
      <c r="C583" s="12" t="s">
        <v>949</v>
      </c>
      <c r="D583" s="8">
        <f t="shared" si="85"/>
        <v>950</v>
      </c>
      <c r="E583" s="8">
        <f>E584</f>
        <v>0</v>
      </c>
      <c r="F583" s="8">
        <f>F584</f>
        <v>950</v>
      </c>
      <c r="G583" s="8">
        <f t="shared" si="79"/>
        <v>950</v>
      </c>
      <c r="H583" s="8">
        <f t="shared" si="80"/>
        <v>0</v>
      </c>
      <c r="I583" s="8">
        <f t="shared" si="81"/>
        <v>950</v>
      </c>
      <c r="J583" s="105" t="b">
        <f t="shared" si="82"/>
        <v>1</v>
      </c>
      <c r="K583" s="79" t="b">
        <f t="shared" si="83"/>
        <v>1</v>
      </c>
    </row>
    <row r="584" spans="1:11" s="79" customFormat="1" ht="22.5" customHeight="1">
      <c r="A584" s="281" t="s">
        <v>842</v>
      </c>
      <c r="B584" s="332"/>
      <c r="C584" s="12" t="s">
        <v>842</v>
      </c>
      <c r="D584" s="8">
        <f t="shared" si="85"/>
        <v>950</v>
      </c>
      <c r="E584" s="8">
        <f>'786прил2ПланГРБС Отчёт'!G670</f>
        <v>0</v>
      </c>
      <c r="F584" s="8">
        <f>'786прил2ПланГРБС Отчёт'!H670</f>
        <v>950</v>
      </c>
      <c r="G584" s="8">
        <f t="shared" si="79"/>
        <v>950</v>
      </c>
      <c r="H584" s="8">
        <f t="shared" si="80"/>
        <v>0</v>
      </c>
      <c r="I584" s="8">
        <f t="shared" si="81"/>
        <v>950</v>
      </c>
      <c r="J584" s="105" t="b">
        <f t="shared" si="82"/>
        <v>1</v>
      </c>
      <c r="K584" s="79" t="b">
        <f t="shared" si="83"/>
        <v>1</v>
      </c>
    </row>
    <row r="585" spans="1:17" s="79" customFormat="1" ht="72.75" customHeight="1">
      <c r="A585" s="7" t="s">
        <v>666</v>
      </c>
      <c r="B585" s="7" t="s">
        <v>579</v>
      </c>
      <c r="C585" s="26" t="s">
        <v>949</v>
      </c>
      <c r="D585" s="25">
        <f t="shared" si="85"/>
        <v>10010</v>
      </c>
      <c r="E585" s="25">
        <f>E597</f>
        <v>0</v>
      </c>
      <c r="F585" s="25">
        <f>F597</f>
        <v>10010</v>
      </c>
      <c r="G585" s="25">
        <f t="shared" si="79"/>
        <v>10010</v>
      </c>
      <c r="H585" s="25">
        <f t="shared" si="80"/>
        <v>0</v>
      </c>
      <c r="I585" s="25">
        <f t="shared" si="81"/>
        <v>10010</v>
      </c>
      <c r="J585" s="105" t="b">
        <f t="shared" si="82"/>
        <v>1</v>
      </c>
      <c r="K585" s="79" t="b">
        <f t="shared" si="83"/>
        <v>1</v>
      </c>
      <c r="L585" s="79" t="b">
        <f>D585='786прил2ПланГРБС Отчёт'!F673</f>
        <v>1</v>
      </c>
      <c r="M585" s="79" t="b">
        <f>E585='786прил2ПланГРБС Отчёт'!G673</f>
        <v>1</v>
      </c>
      <c r="N585" s="79" t="b">
        <f>F585='786прил2ПланГРБС Отчёт'!H673</f>
        <v>1</v>
      </c>
      <c r="O585" s="79" t="b">
        <f>G585='786прил2ПланГРБС Отчёт'!I673</f>
        <v>1</v>
      </c>
      <c r="P585" s="79" t="b">
        <f>H585='786прил2ПланГРБС Отчёт'!J673</f>
        <v>1</v>
      </c>
      <c r="Q585" s="79" t="b">
        <f>I585='786прил2ПланГРБС Отчёт'!K673</f>
        <v>1</v>
      </c>
    </row>
    <row r="586" spans="1:11" s="79" customFormat="1" ht="47.25">
      <c r="A586" s="9"/>
      <c r="B586" s="9"/>
      <c r="C586" s="12" t="s">
        <v>953</v>
      </c>
      <c r="D586" s="8">
        <f t="shared" si="85"/>
        <v>0</v>
      </c>
      <c r="E586" s="8">
        <f>E588+E595</f>
        <v>0</v>
      </c>
      <c r="F586" s="8">
        <f>F588+F595</f>
        <v>0</v>
      </c>
      <c r="G586" s="8">
        <f t="shared" si="79"/>
        <v>0</v>
      </c>
      <c r="H586" s="8">
        <f t="shared" si="80"/>
        <v>0</v>
      </c>
      <c r="I586" s="8">
        <f t="shared" si="81"/>
        <v>0</v>
      </c>
      <c r="J586" s="105" t="b">
        <f t="shared" si="82"/>
        <v>1</v>
      </c>
      <c r="K586" s="79" t="b">
        <f t="shared" si="83"/>
        <v>1</v>
      </c>
    </row>
    <row r="587" spans="1:11" s="79" customFormat="1" ht="15.75">
      <c r="A587" s="9"/>
      <c r="B587" s="9"/>
      <c r="C587" s="12" t="s">
        <v>352</v>
      </c>
      <c r="D587" s="8">
        <f t="shared" si="85"/>
        <v>0</v>
      </c>
      <c r="E587" s="8"/>
      <c r="F587" s="8"/>
      <c r="G587" s="8">
        <f t="shared" si="79"/>
        <v>0</v>
      </c>
      <c r="H587" s="8">
        <f t="shared" si="80"/>
        <v>0</v>
      </c>
      <c r="I587" s="8">
        <f t="shared" si="81"/>
        <v>0</v>
      </c>
      <c r="J587" s="105" t="b">
        <f t="shared" si="82"/>
        <v>1</v>
      </c>
      <c r="K587" s="79" t="b">
        <f t="shared" si="83"/>
        <v>1</v>
      </c>
    </row>
    <row r="588" spans="1:11" s="79" customFormat="1" ht="94.5">
      <c r="A588" s="9"/>
      <c r="B588" s="9"/>
      <c r="C588" s="12" t="s">
        <v>952</v>
      </c>
      <c r="D588" s="8">
        <f t="shared" si="85"/>
        <v>0</v>
      </c>
      <c r="E588" s="8">
        <f>SUM(E589:E594)</f>
        <v>0</v>
      </c>
      <c r="F588" s="8">
        <f>SUM(F589:F594)</f>
        <v>0</v>
      </c>
      <c r="G588" s="8">
        <f t="shared" si="79"/>
        <v>0</v>
      </c>
      <c r="H588" s="8">
        <f t="shared" si="80"/>
        <v>0</v>
      </c>
      <c r="I588" s="8">
        <f t="shared" si="81"/>
        <v>0</v>
      </c>
      <c r="J588" s="105" t="b">
        <f t="shared" si="82"/>
        <v>1</v>
      </c>
      <c r="K588" s="79" t="b">
        <f t="shared" si="83"/>
        <v>1</v>
      </c>
    </row>
    <row r="589" spans="1:11" s="79" customFormat="1" ht="78.75">
      <c r="A589" s="9"/>
      <c r="B589" s="9"/>
      <c r="C589" s="13" t="s">
        <v>353</v>
      </c>
      <c r="D589" s="8">
        <f t="shared" si="85"/>
        <v>0</v>
      </c>
      <c r="E589" s="8">
        <v>0</v>
      </c>
      <c r="F589" s="8">
        <v>0</v>
      </c>
      <c r="G589" s="8">
        <f aca="true" t="shared" si="86" ref="G589:G650">D589</f>
        <v>0</v>
      </c>
      <c r="H589" s="8">
        <f aca="true" t="shared" si="87" ref="H589:H650">E589</f>
        <v>0</v>
      </c>
      <c r="I589" s="8">
        <f aca="true" t="shared" si="88" ref="I589:I650">F589</f>
        <v>0</v>
      </c>
      <c r="J589" s="105" t="b">
        <f aca="true" t="shared" si="89" ref="J589:J652">E589+F589=D589</f>
        <v>1</v>
      </c>
      <c r="K589" s="79" t="b">
        <f aca="true" t="shared" si="90" ref="K589:K652">H589+I589=G589</f>
        <v>1</v>
      </c>
    </row>
    <row r="590" spans="1:11" s="79" customFormat="1" ht="110.25">
      <c r="A590" s="9"/>
      <c r="B590" s="9"/>
      <c r="C590" s="13" t="s">
        <v>354</v>
      </c>
      <c r="D590" s="8">
        <f t="shared" si="85"/>
        <v>0</v>
      </c>
      <c r="E590" s="8">
        <v>0</v>
      </c>
      <c r="F590" s="8">
        <v>0</v>
      </c>
      <c r="G590" s="8">
        <f t="shared" si="86"/>
        <v>0</v>
      </c>
      <c r="H590" s="8">
        <f t="shared" si="87"/>
        <v>0</v>
      </c>
      <c r="I590" s="8">
        <f t="shared" si="88"/>
        <v>0</v>
      </c>
      <c r="J590" s="105" t="b">
        <f t="shared" si="89"/>
        <v>1</v>
      </c>
      <c r="K590" s="79" t="b">
        <f t="shared" si="90"/>
        <v>1</v>
      </c>
    </row>
    <row r="591" spans="1:11" s="79" customFormat="1" ht="78.75">
      <c r="A591" s="9"/>
      <c r="B591" s="9"/>
      <c r="C591" s="13" t="s">
        <v>794</v>
      </c>
      <c r="D591" s="8">
        <f t="shared" si="85"/>
        <v>0</v>
      </c>
      <c r="E591" s="8">
        <v>0</v>
      </c>
      <c r="F591" s="8">
        <v>0</v>
      </c>
      <c r="G591" s="8">
        <f t="shared" si="86"/>
        <v>0</v>
      </c>
      <c r="H591" s="8">
        <f t="shared" si="87"/>
        <v>0</v>
      </c>
      <c r="I591" s="8">
        <f t="shared" si="88"/>
        <v>0</v>
      </c>
      <c r="J591" s="105" t="b">
        <f t="shared" si="89"/>
        <v>1</v>
      </c>
      <c r="K591" s="79" t="b">
        <f t="shared" si="90"/>
        <v>1</v>
      </c>
    </row>
    <row r="592" spans="1:11" s="79" customFormat="1" ht="110.25">
      <c r="A592" s="9"/>
      <c r="B592" s="9"/>
      <c r="C592" s="13" t="s">
        <v>795</v>
      </c>
      <c r="D592" s="8">
        <f t="shared" si="85"/>
        <v>0</v>
      </c>
      <c r="E592" s="8">
        <v>0</v>
      </c>
      <c r="F592" s="8">
        <v>0</v>
      </c>
      <c r="G592" s="8">
        <f t="shared" si="86"/>
        <v>0</v>
      </c>
      <c r="H592" s="8">
        <f t="shared" si="87"/>
        <v>0</v>
      </c>
      <c r="I592" s="8">
        <f t="shared" si="88"/>
        <v>0</v>
      </c>
      <c r="J592" s="105" t="b">
        <f t="shared" si="89"/>
        <v>1</v>
      </c>
      <c r="K592" s="79" t="b">
        <f t="shared" si="90"/>
        <v>1</v>
      </c>
    </row>
    <row r="593" spans="1:11" s="79" customFormat="1" ht="94.5">
      <c r="A593" s="9"/>
      <c r="B593" s="9"/>
      <c r="C593" s="13" t="s">
        <v>951</v>
      </c>
      <c r="D593" s="8">
        <f t="shared" si="85"/>
        <v>0</v>
      </c>
      <c r="E593" s="8">
        <v>0</v>
      </c>
      <c r="F593" s="8">
        <v>0</v>
      </c>
      <c r="G593" s="8">
        <f t="shared" si="86"/>
        <v>0</v>
      </c>
      <c r="H593" s="8">
        <f t="shared" si="87"/>
        <v>0</v>
      </c>
      <c r="I593" s="8">
        <f t="shared" si="88"/>
        <v>0</v>
      </c>
      <c r="J593" s="105" t="b">
        <f t="shared" si="89"/>
        <v>1</v>
      </c>
      <c r="K593" s="79" t="b">
        <f t="shared" si="90"/>
        <v>1</v>
      </c>
    </row>
    <row r="594" spans="1:11" s="79" customFormat="1" ht="110.25">
      <c r="A594" s="9"/>
      <c r="B594" s="9"/>
      <c r="C594" s="13" t="s">
        <v>796</v>
      </c>
      <c r="D594" s="8">
        <f t="shared" si="85"/>
        <v>0</v>
      </c>
      <c r="E594" s="8">
        <v>0</v>
      </c>
      <c r="F594" s="8">
        <v>0</v>
      </c>
      <c r="G594" s="8">
        <f t="shared" si="86"/>
        <v>0</v>
      </c>
      <c r="H594" s="8">
        <f t="shared" si="87"/>
        <v>0</v>
      </c>
      <c r="I594" s="8">
        <f t="shared" si="88"/>
        <v>0</v>
      </c>
      <c r="J594" s="105" t="b">
        <f t="shared" si="89"/>
        <v>1</v>
      </c>
      <c r="K594" s="79" t="b">
        <f t="shared" si="90"/>
        <v>1</v>
      </c>
    </row>
    <row r="595" spans="1:11" s="79" customFormat="1" ht="78.75">
      <c r="A595" s="9"/>
      <c r="B595" s="9"/>
      <c r="C595" s="12" t="s">
        <v>370</v>
      </c>
      <c r="D595" s="8">
        <f t="shared" si="85"/>
        <v>0</v>
      </c>
      <c r="E595" s="8">
        <v>0</v>
      </c>
      <c r="F595" s="8">
        <v>0</v>
      </c>
      <c r="G595" s="8">
        <f t="shared" si="86"/>
        <v>0</v>
      </c>
      <c r="H595" s="8">
        <f t="shared" si="87"/>
        <v>0</v>
      </c>
      <c r="I595" s="8">
        <f t="shared" si="88"/>
        <v>0</v>
      </c>
      <c r="J595" s="105" t="b">
        <f t="shared" si="89"/>
        <v>1</v>
      </c>
      <c r="K595" s="79" t="b">
        <f t="shared" si="90"/>
        <v>1</v>
      </c>
    </row>
    <row r="596" spans="1:11" s="79" customFormat="1" ht="15.75">
      <c r="A596" s="9"/>
      <c r="B596" s="9"/>
      <c r="C596" s="12" t="s">
        <v>950</v>
      </c>
      <c r="D596" s="8">
        <f t="shared" si="85"/>
        <v>0</v>
      </c>
      <c r="E596" s="8">
        <v>0</v>
      </c>
      <c r="F596" s="8">
        <v>0</v>
      </c>
      <c r="G596" s="8">
        <f t="shared" si="86"/>
        <v>0</v>
      </c>
      <c r="H596" s="8">
        <f t="shared" si="87"/>
        <v>0</v>
      </c>
      <c r="I596" s="8">
        <f t="shared" si="88"/>
        <v>0</v>
      </c>
      <c r="J596" s="105" t="b">
        <f t="shared" si="89"/>
        <v>1</v>
      </c>
      <c r="K596" s="79" t="b">
        <f t="shared" si="90"/>
        <v>1</v>
      </c>
    </row>
    <row r="597" spans="1:11" s="79" customFormat="1" ht="15.75">
      <c r="A597" s="10"/>
      <c r="B597" s="10"/>
      <c r="C597" s="12" t="s">
        <v>842</v>
      </c>
      <c r="D597" s="8">
        <f t="shared" si="85"/>
        <v>10010</v>
      </c>
      <c r="E597" s="8">
        <f>E598+E600+E602+E606+E608+E610</f>
        <v>0</v>
      </c>
      <c r="F597" s="8">
        <f>F598+F600+F602+F606+F608+F610+F604</f>
        <v>10010</v>
      </c>
      <c r="G597" s="8">
        <f t="shared" si="86"/>
        <v>10010</v>
      </c>
      <c r="H597" s="8">
        <f t="shared" si="87"/>
        <v>0</v>
      </c>
      <c r="I597" s="8">
        <f t="shared" si="88"/>
        <v>10010</v>
      </c>
      <c r="J597" s="105" t="b">
        <f t="shared" si="89"/>
        <v>1</v>
      </c>
      <c r="K597" s="79" t="b">
        <f t="shared" si="90"/>
        <v>1</v>
      </c>
    </row>
    <row r="598" spans="1:11" s="79" customFormat="1" ht="15.75">
      <c r="A598" s="272" t="s">
        <v>667</v>
      </c>
      <c r="B598" s="331" t="s">
        <v>402</v>
      </c>
      <c r="C598" s="12" t="s">
        <v>949</v>
      </c>
      <c r="D598" s="8">
        <f t="shared" si="85"/>
        <v>536.1</v>
      </c>
      <c r="E598" s="8">
        <f>E599</f>
        <v>0</v>
      </c>
      <c r="F598" s="8">
        <f>F599</f>
        <v>536.1</v>
      </c>
      <c r="G598" s="8">
        <f t="shared" si="86"/>
        <v>536.1</v>
      </c>
      <c r="H598" s="8">
        <f t="shared" si="87"/>
        <v>0</v>
      </c>
      <c r="I598" s="8">
        <f t="shared" si="88"/>
        <v>536.1</v>
      </c>
      <c r="J598" s="105" t="b">
        <f t="shared" si="89"/>
        <v>1</v>
      </c>
      <c r="K598" s="79" t="b">
        <f t="shared" si="90"/>
        <v>1</v>
      </c>
    </row>
    <row r="599" spans="1:11" s="79" customFormat="1" ht="35.25" customHeight="1">
      <c r="A599" s="273"/>
      <c r="B599" s="332"/>
      <c r="C599" s="12" t="s">
        <v>842</v>
      </c>
      <c r="D599" s="8">
        <f t="shared" si="85"/>
        <v>536.1</v>
      </c>
      <c r="E599" s="8">
        <f>'786прил2ПланГРБС Отчёт'!G679</f>
        <v>0</v>
      </c>
      <c r="F599" s="8">
        <f>'786прил2ПланГРБС Отчёт'!H679</f>
        <v>536.1</v>
      </c>
      <c r="G599" s="8">
        <f t="shared" si="86"/>
        <v>536.1</v>
      </c>
      <c r="H599" s="8">
        <f t="shared" si="87"/>
        <v>0</v>
      </c>
      <c r="I599" s="8">
        <f t="shared" si="88"/>
        <v>536.1</v>
      </c>
      <c r="J599" s="105" t="b">
        <f t="shared" si="89"/>
        <v>1</v>
      </c>
      <c r="K599" s="79" t="b">
        <f t="shared" si="90"/>
        <v>1</v>
      </c>
    </row>
    <row r="600" spans="1:11" s="79" customFormat="1" ht="15.75">
      <c r="A600" s="272" t="s">
        <v>668</v>
      </c>
      <c r="B600" s="331" t="s">
        <v>669</v>
      </c>
      <c r="C600" s="12" t="s">
        <v>949</v>
      </c>
      <c r="D600" s="8">
        <f t="shared" si="85"/>
        <v>873.9</v>
      </c>
      <c r="E600" s="8">
        <f>E601</f>
        <v>0</v>
      </c>
      <c r="F600" s="8">
        <f>F601</f>
        <v>873.9</v>
      </c>
      <c r="G600" s="8">
        <f t="shared" si="86"/>
        <v>873.9</v>
      </c>
      <c r="H600" s="8">
        <f t="shared" si="87"/>
        <v>0</v>
      </c>
      <c r="I600" s="8">
        <f t="shared" si="88"/>
        <v>873.9</v>
      </c>
      <c r="J600" s="105" t="b">
        <f t="shared" si="89"/>
        <v>1</v>
      </c>
      <c r="K600" s="79" t="b">
        <f t="shared" si="90"/>
        <v>1</v>
      </c>
    </row>
    <row r="601" spans="1:11" s="79" customFormat="1" ht="39.75" customHeight="1">
      <c r="A601" s="273"/>
      <c r="B601" s="332"/>
      <c r="C601" s="12" t="s">
        <v>842</v>
      </c>
      <c r="D601" s="8">
        <f t="shared" si="85"/>
        <v>873.9</v>
      </c>
      <c r="E601" s="8">
        <f>'786прил2ПланГРБС Отчёт'!G684</f>
        <v>0</v>
      </c>
      <c r="F601" s="8">
        <f>'786прил2ПланГРБС Отчёт'!H684</f>
        <v>873.9</v>
      </c>
      <c r="G601" s="8">
        <f t="shared" si="86"/>
        <v>873.9</v>
      </c>
      <c r="H601" s="8">
        <f t="shared" si="87"/>
        <v>0</v>
      </c>
      <c r="I601" s="8">
        <f t="shared" si="88"/>
        <v>873.9</v>
      </c>
      <c r="J601" s="105" t="b">
        <f t="shared" si="89"/>
        <v>1</v>
      </c>
      <c r="K601" s="79" t="b">
        <f t="shared" si="90"/>
        <v>1</v>
      </c>
    </row>
    <row r="602" spans="1:11" s="79" customFormat="1" ht="15.75">
      <c r="A602" s="272" t="s">
        <v>880</v>
      </c>
      <c r="B602" s="331" t="s">
        <v>881</v>
      </c>
      <c r="C602" s="12" t="s">
        <v>949</v>
      </c>
      <c r="D602" s="8">
        <f t="shared" si="85"/>
        <v>4000</v>
      </c>
      <c r="E602" s="8">
        <f>E603</f>
        <v>0</v>
      </c>
      <c r="F602" s="8">
        <f>F603</f>
        <v>4000</v>
      </c>
      <c r="G602" s="8">
        <f t="shared" si="86"/>
        <v>4000</v>
      </c>
      <c r="H602" s="8">
        <f t="shared" si="87"/>
        <v>0</v>
      </c>
      <c r="I602" s="8">
        <f t="shared" si="88"/>
        <v>4000</v>
      </c>
      <c r="J602" s="105" t="b">
        <f t="shared" si="89"/>
        <v>1</v>
      </c>
      <c r="K602" s="79" t="b">
        <f t="shared" si="90"/>
        <v>1</v>
      </c>
    </row>
    <row r="603" spans="1:11" s="79" customFormat="1" ht="35.25" customHeight="1">
      <c r="A603" s="273"/>
      <c r="B603" s="332"/>
      <c r="C603" s="12" t="s">
        <v>842</v>
      </c>
      <c r="D603" s="8">
        <f>E603+F603</f>
        <v>4000</v>
      </c>
      <c r="E603" s="8">
        <f>'786прил2ПланГРБС Отчёт'!G689</f>
        <v>0</v>
      </c>
      <c r="F603" s="8">
        <f>'786прил2ПланГРБС Отчёт'!H685</f>
        <v>4000</v>
      </c>
      <c r="G603" s="8">
        <f t="shared" si="86"/>
        <v>4000</v>
      </c>
      <c r="H603" s="8">
        <f t="shared" si="87"/>
        <v>0</v>
      </c>
      <c r="I603" s="8">
        <f t="shared" si="88"/>
        <v>4000</v>
      </c>
      <c r="J603" s="105" t="b">
        <f t="shared" si="89"/>
        <v>1</v>
      </c>
      <c r="K603" s="79" t="b">
        <f t="shared" si="90"/>
        <v>1</v>
      </c>
    </row>
    <row r="604" spans="1:11" s="79" customFormat="1" ht="33" customHeight="1">
      <c r="A604" s="19" t="s">
        <v>673</v>
      </c>
      <c r="B604" s="20" t="s">
        <v>674</v>
      </c>
      <c r="C604" s="12" t="s">
        <v>949</v>
      </c>
      <c r="D604" s="8">
        <f>E604+F604</f>
        <v>200</v>
      </c>
      <c r="E604" s="8">
        <f>E605</f>
        <v>0</v>
      </c>
      <c r="F604" s="8">
        <f>F605</f>
        <v>200</v>
      </c>
      <c r="G604" s="8">
        <f t="shared" si="86"/>
        <v>200</v>
      </c>
      <c r="H604" s="8">
        <f t="shared" si="87"/>
        <v>0</v>
      </c>
      <c r="I604" s="8">
        <f t="shared" si="88"/>
        <v>200</v>
      </c>
      <c r="J604" s="105" t="b">
        <f t="shared" si="89"/>
        <v>1</v>
      </c>
      <c r="K604" s="79" t="b">
        <f t="shared" si="90"/>
        <v>1</v>
      </c>
    </row>
    <row r="605" spans="1:11" s="79" customFormat="1" ht="15.75">
      <c r="A605" s="19"/>
      <c r="B605" s="20"/>
      <c r="C605" s="12" t="s">
        <v>842</v>
      </c>
      <c r="D605" s="8">
        <f>E605+F605</f>
        <v>200</v>
      </c>
      <c r="E605" s="8">
        <f>'786прил2ПланГРБС Отчёт'!G692</f>
        <v>0</v>
      </c>
      <c r="F605" s="8">
        <f>'786прил2ПланГРБС Отчёт'!H692</f>
        <v>200</v>
      </c>
      <c r="G605" s="8">
        <f t="shared" si="86"/>
        <v>200</v>
      </c>
      <c r="H605" s="8">
        <f t="shared" si="87"/>
        <v>0</v>
      </c>
      <c r="I605" s="8">
        <f t="shared" si="88"/>
        <v>200</v>
      </c>
      <c r="J605" s="105" t="b">
        <f t="shared" si="89"/>
        <v>1</v>
      </c>
      <c r="K605" s="79" t="b">
        <f t="shared" si="90"/>
        <v>1</v>
      </c>
    </row>
    <row r="606" spans="1:11" s="79" customFormat="1" ht="15.75">
      <c r="A606" s="272" t="s">
        <v>675</v>
      </c>
      <c r="B606" s="336" t="s">
        <v>676</v>
      </c>
      <c r="C606" s="12" t="s">
        <v>949</v>
      </c>
      <c r="D606" s="8">
        <f>D607</f>
        <v>500</v>
      </c>
      <c r="E606" s="8">
        <f>E607</f>
        <v>0</v>
      </c>
      <c r="F606" s="8">
        <f>F607</f>
        <v>500</v>
      </c>
      <c r="G606" s="8">
        <f t="shared" si="86"/>
        <v>500</v>
      </c>
      <c r="H606" s="8">
        <f t="shared" si="87"/>
        <v>0</v>
      </c>
      <c r="I606" s="8">
        <f t="shared" si="88"/>
        <v>500</v>
      </c>
      <c r="J606" s="105" t="b">
        <f t="shared" si="89"/>
        <v>1</v>
      </c>
      <c r="K606" s="79" t="b">
        <f t="shared" si="90"/>
        <v>1</v>
      </c>
    </row>
    <row r="607" spans="1:11" s="79" customFormat="1" ht="20.25" customHeight="1">
      <c r="A607" s="273"/>
      <c r="B607" s="337"/>
      <c r="C607" s="12" t="s">
        <v>842</v>
      </c>
      <c r="D607" s="8">
        <f>E607+F607</f>
        <v>500</v>
      </c>
      <c r="E607" s="8">
        <f>'786прил2ПланГРБС Отчёт'!G695</f>
        <v>0</v>
      </c>
      <c r="F607" s="8">
        <f>'786прил2ПланГРБС Отчёт'!H695</f>
        <v>500</v>
      </c>
      <c r="G607" s="8">
        <f t="shared" si="86"/>
        <v>500</v>
      </c>
      <c r="H607" s="8">
        <f t="shared" si="87"/>
        <v>0</v>
      </c>
      <c r="I607" s="8">
        <f t="shared" si="88"/>
        <v>500</v>
      </c>
      <c r="J607" s="105" t="b">
        <f t="shared" si="89"/>
        <v>1</v>
      </c>
      <c r="K607" s="79" t="b">
        <f t="shared" si="90"/>
        <v>1</v>
      </c>
    </row>
    <row r="608" spans="1:11" s="79" customFormat="1" ht="15.75">
      <c r="A608" s="272" t="s">
        <v>677</v>
      </c>
      <c r="B608" s="336" t="s">
        <v>678</v>
      </c>
      <c r="C608" s="12" t="s">
        <v>949</v>
      </c>
      <c r="D608" s="8">
        <f>E608+F608</f>
        <v>3000</v>
      </c>
      <c r="E608" s="8">
        <f>E609</f>
        <v>0</v>
      </c>
      <c r="F608" s="8">
        <f>F609</f>
        <v>3000</v>
      </c>
      <c r="G608" s="8">
        <f t="shared" si="86"/>
        <v>3000</v>
      </c>
      <c r="H608" s="8">
        <f t="shared" si="87"/>
        <v>0</v>
      </c>
      <c r="I608" s="8">
        <f t="shared" si="88"/>
        <v>3000</v>
      </c>
      <c r="J608" s="105" t="b">
        <f t="shared" si="89"/>
        <v>1</v>
      </c>
      <c r="K608" s="79" t="b">
        <f t="shared" si="90"/>
        <v>1</v>
      </c>
    </row>
    <row r="609" spans="1:11" s="79" customFormat="1" ht="53.25" customHeight="1">
      <c r="A609" s="273" t="s">
        <v>842</v>
      </c>
      <c r="B609" s="337"/>
      <c r="C609" s="12" t="s">
        <v>842</v>
      </c>
      <c r="D609" s="8">
        <f>E609+F609</f>
        <v>3000</v>
      </c>
      <c r="E609" s="8">
        <f>'786прил2ПланГРБС Отчёт'!G698</f>
        <v>0</v>
      </c>
      <c r="F609" s="8">
        <f>'786прил2ПланГРБС Отчёт'!H698</f>
        <v>3000</v>
      </c>
      <c r="G609" s="8">
        <f t="shared" si="86"/>
        <v>3000</v>
      </c>
      <c r="H609" s="8">
        <f t="shared" si="87"/>
        <v>0</v>
      </c>
      <c r="I609" s="8">
        <f t="shared" si="88"/>
        <v>3000</v>
      </c>
      <c r="J609" s="105" t="b">
        <f t="shared" si="89"/>
        <v>1</v>
      </c>
      <c r="K609" s="79" t="b">
        <f t="shared" si="90"/>
        <v>1</v>
      </c>
    </row>
    <row r="610" spans="1:11" s="79" customFormat="1" ht="15.75">
      <c r="A610" s="272" t="s">
        <v>403</v>
      </c>
      <c r="B610" s="336" t="s">
        <v>736</v>
      </c>
      <c r="C610" s="12" t="s">
        <v>949</v>
      </c>
      <c r="D610" s="8">
        <f>E610+F610</f>
        <v>900</v>
      </c>
      <c r="E610" s="8">
        <f>E611</f>
        <v>0</v>
      </c>
      <c r="F610" s="8">
        <f>F611</f>
        <v>900</v>
      </c>
      <c r="G610" s="8">
        <f t="shared" si="86"/>
        <v>900</v>
      </c>
      <c r="H610" s="8">
        <f t="shared" si="87"/>
        <v>0</v>
      </c>
      <c r="I610" s="8">
        <f t="shared" si="88"/>
        <v>900</v>
      </c>
      <c r="J610" s="105" t="b">
        <f t="shared" si="89"/>
        <v>1</v>
      </c>
      <c r="K610" s="79" t="b">
        <f t="shared" si="90"/>
        <v>1</v>
      </c>
    </row>
    <row r="611" spans="1:11" s="79" customFormat="1" ht="54.75" customHeight="1">
      <c r="A611" s="273" t="s">
        <v>842</v>
      </c>
      <c r="B611" s="337"/>
      <c r="C611" s="12" t="s">
        <v>842</v>
      </c>
      <c r="D611" s="8">
        <f>E611+F611</f>
        <v>900</v>
      </c>
      <c r="E611" s="8">
        <f>'786прил2ПланГРБС Отчёт'!G699</f>
        <v>0</v>
      </c>
      <c r="F611" s="8">
        <f>'786прил2ПланГРБС Отчёт'!H699</f>
        <v>900</v>
      </c>
      <c r="G611" s="8">
        <f t="shared" si="86"/>
        <v>900</v>
      </c>
      <c r="H611" s="8">
        <f t="shared" si="87"/>
        <v>0</v>
      </c>
      <c r="I611" s="8">
        <f t="shared" si="88"/>
        <v>900</v>
      </c>
      <c r="J611" s="105" t="b">
        <f t="shared" si="89"/>
        <v>1</v>
      </c>
      <c r="K611" s="79" t="b">
        <f t="shared" si="90"/>
        <v>1</v>
      </c>
    </row>
    <row r="612" spans="1:17" s="79" customFormat="1" ht="51.75" customHeight="1">
      <c r="A612" s="280" t="s">
        <v>737</v>
      </c>
      <c r="B612" s="7" t="s">
        <v>965</v>
      </c>
      <c r="C612" s="26" t="s">
        <v>949</v>
      </c>
      <c r="D612" s="25">
        <f aca="true" t="shared" si="91" ref="D612:D623">E612+F612</f>
        <v>300</v>
      </c>
      <c r="E612" s="25">
        <f>E624</f>
        <v>0</v>
      </c>
      <c r="F612" s="25">
        <f>F624</f>
        <v>300</v>
      </c>
      <c r="G612" s="25">
        <f t="shared" si="86"/>
        <v>300</v>
      </c>
      <c r="H612" s="25">
        <f t="shared" si="87"/>
        <v>0</v>
      </c>
      <c r="I612" s="25">
        <f t="shared" si="88"/>
        <v>300</v>
      </c>
      <c r="J612" s="105" t="b">
        <f t="shared" si="89"/>
        <v>1</v>
      </c>
      <c r="K612" s="79" t="b">
        <f t="shared" si="90"/>
        <v>1</v>
      </c>
      <c r="L612" s="79" t="b">
        <f>D612='786прил2ПланГРБС Отчёт'!F704</f>
        <v>1</v>
      </c>
      <c r="M612" s="79" t="b">
        <f>E612='786прил2ПланГРБС Отчёт'!G704</f>
        <v>1</v>
      </c>
      <c r="N612" s="79" t="b">
        <f>F612='786прил2ПланГРБС Отчёт'!H704</f>
        <v>1</v>
      </c>
      <c r="O612" s="79" t="b">
        <f>G612='786прил2ПланГРБС Отчёт'!I704</f>
        <v>1</v>
      </c>
      <c r="P612" s="79" t="b">
        <f>H612='786прил2ПланГРБС Отчёт'!J704</f>
        <v>1</v>
      </c>
      <c r="Q612" s="79" t="b">
        <f>I612='786прил2ПланГРБС Отчёт'!K704</f>
        <v>1</v>
      </c>
    </row>
    <row r="613" spans="1:11" s="79" customFormat="1" ht="47.25">
      <c r="A613" s="284" t="s">
        <v>953</v>
      </c>
      <c r="B613" s="9"/>
      <c r="C613" s="12" t="s">
        <v>953</v>
      </c>
      <c r="D613" s="8">
        <f t="shared" si="91"/>
        <v>0</v>
      </c>
      <c r="E613" s="8">
        <f>E615+E622</f>
        <v>0</v>
      </c>
      <c r="F613" s="8">
        <f>F615+F622</f>
        <v>0</v>
      </c>
      <c r="G613" s="8">
        <f t="shared" si="86"/>
        <v>0</v>
      </c>
      <c r="H613" s="8">
        <f t="shared" si="87"/>
        <v>0</v>
      </c>
      <c r="I613" s="8">
        <f t="shared" si="88"/>
        <v>0</v>
      </c>
      <c r="J613" s="105" t="b">
        <f t="shared" si="89"/>
        <v>1</v>
      </c>
      <c r="K613" s="79" t="b">
        <f t="shared" si="90"/>
        <v>1</v>
      </c>
    </row>
    <row r="614" spans="1:11" s="79" customFormat="1" ht="15.75">
      <c r="A614" s="284" t="s">
        <v>352</v>
      </c>
      <c r="B614" s="9"/>
      <c r="C614" s="12" t="s">
        <v>352</v>
      </c>
      <c r="D614" s="8"/>
      <c r="E614" s="8"/>
      <c r="F614" s="8"/>
      <c r="G614" s="8">
        <f t="shared" si="86"/>
        <v>0</v>
      </c>
      <c r="H614" s="8">
        <f t="shared" si="87"/>
        <v>0</v>
      </c>
      <c r="I614" s="8">
        <f t="shared" si="88"/>
        <v>0</v>
      </c>
      <c r="J614" s="105" t="b">
        <f t="shared" si="89"/>
        <v>1</v>
      </c>
      <c r="K614" s="79" t="b">
        <f t="shared" si="90"/>
        <v>1</v>
      </c>
    </row>
    <row r="615" spans="1:11" s="79" customFormat="1" ht="94.5">
      <c r="A615" s="284" t="s">
        <v>952</v>
      </c>
      <c r="B615" s="9"/>
      <c r="C615" s="12" t="s">
        <v>952</v>
      </c>
      <c r="D615" s="8">
        <f t="shared" si="91"/>
        <v>0</v>
      </c>
      <c r="E615" s="8">
        <f>SUM(E616:E621)</f>
        <v>0</v>
      </c>
      <c r="F615" s="8">
        <f>SUM(F616:F621)</f>
        <v>0</v>
      </c>
      <c r="G615" s="8">
        <f t="shared" si="86"/>
        <v>0</v>
      </c>
      <c r="H615" s="8">
        <f t="shared" si="87"/>
        <v>0</v>
      </c>
      <c r="I615" s="8">
        <f t="shared" si="88"/>
        <v>0</v>
      </c>
      <c r="J615" s="105" t="b">
        <f t="shared" si="89"/>
        <v>1</v>
      </c>
      <c r="K615" s="79" t="b">
        <f t="shared" si="90"/>
        <v>1</v>
      </c>
    </row>
    <row r="616" spans="1:11" s="79" customFormat="1" ht="78.75">
      <c r="A616" s="284" t="s">
        <v>353</v>
      </c>
      <c r="B616" s="9"/>
      <c r="C616" s="13" t="s">
        <v>353</v>
      </c>
      <c r="D616" s="8">
        <f t="shared" si="91"/>
        <v>0</v>
      </c>
      <c r="E616" s="8">
        <v>0</v>
      </c>
      <c r="F616" s="8">
        <v>0</v>
      </c>
      <c r="G616" s="8">
        <f t="shared" si="86"/>
        <v>0</v>
      </c>
      <c r="H616" s="8">
        <f t="shared" si="87"/>
        <v>0</v>
      </c>
      <c r="I616" s="8">
        <f t="shared" si="88"/>
        <v>0</v>
      </c>
      <c r="J616" s="105" t="b">
        <f t="shared" si="89"/>
        <v>1</v>
      </c>
      <c r="K616" s="79" t="b">
        <f t="shared" si="90"/>
        <v>1</v>
      </c>
    </row>
    <row r="617" spans="1:11" s="79" customFormat="1" ht="110.25">
      <c r="A617" s="284" t="s">
        <v>354</v>
      </c>
      <c r="B617" s="9"/>
      <c r="C617" s="13" t="s">
        <v>354</v>
      </c>
      <c r="D617" s="8">
        <f t="shared" si="91"/>
        <v>0</v>
      </c>
      <c r="E617" s="8">
        <v>0</v>
      </c>
      <c r="F617" s="8">
        <v>0</v>
      </c>
      <c r="G617" s="8">
        <f t="shared" si="86"/>
        <v>0</v>
      </c>
      <c r="H617" s="8">
        <f t="shared" si="87"/>
        <v>0</v>
      </c>
      <c r="I617" s="8">
        <f t="shared" si="88"/>
        <v>0</v>
      </c>
      <c r="J617" s="105" t="b">
        <f t="shared" si="89"/>
        <v>1</v>
      </c>
      <c r="K617" s="79" t="b">
        <f t="shared" si="90"/>
        <v>1</v>
      </c>
    </row>
    <row r="618" spans="1:11" s="79" customFormat="1" ht="78.75">
      <c r="A618" s="284" t="s">
        <v>794</v>
      </c>
      <c r="B618" s="9"/>
      <c r="C618" s="13" t="s">
        <v>794</v>
      </c>
      <c r="D618" s="8">
        <f t="shared" si="91"/>
        <v>0</v>
      </c>
      <c r="E618" s="8">
        <v>0</v>
      </c>
      <c r="F618" s="8">
        <v>0</v>
      </c>
      <c r="G618" s="8">
        <f t="shared" si="86"/>
        <v>0</v>
      </c>
      <c r="H618" s="8">
        <f t="shared" si="87"/>
        <v>0</v>
      </c>
      <c r="I618" s="8">
        <f t="shared" si="88"/>
        <v>0</v>
      </c>
      <c r="J618" s="105" t="b">
        <f t="shared" si="89"/>
        <v>1</v>
      </c>
      <c r="K618" s="79" t="b">
        <f t="shared" si="90"/>
        <v>1</v>
      </c>
    </row>
    <row r="619" spans="1:11" s="79" customFormat="1" ht="110.25">
      <c r="A619" s="284" t="s">
        <v>795</v>
      </c>
      <c r="B619" s="9"/>
      <c r="C619" s="13" t="s">
        <v>795</v>
      </c>
      <c r="D619" s="8">
        <f t="shared" si="91"/>
        <v>0</v>
      </c>
      <c r="E619" s="8">
        <v>0</v>
      </c>
      <c r="F619" s="8">
        <v>0</v>
      </c>
      <c r="G619" s="8">
        <f t="shared" si="86"/>
        <v>0</v>
      </c>
      <c r="H619" s="8">
        <f t="shared" si="87"/>
        <v>0</v>
      </c>
      <c r="I619" s="8">
        <f t="shared" si="88"/>
        <v>0</v>
      </c>
      <c r="J619" s="105" t="b">
        <f t="shared" si="89"/>
        <v>1</v>
      </c>
      <c r="K619" s="79" t="b">
        <f t="shared" si="90"/>
        <v>1</v>
      </c>
    </row>
    <row r="620" spans="1:11" s="79" customFormat="1" ht="94.5">
      <c r="A620" s="284" t="s">
        <v>951</v>
      </c>
      <c r="B620" s="9"/>
      <c r="C620" s="13" t="s">
        <v>951</v>
      </c>
      <c r="D620" s="8">
        <f t="shared" si="91"/>
        <v>0</v>
      </c>
      <c r="E620" s="8">
        <v>0</v>
      </c>
      <c r="F620" s="8">
        <v>0</v>
      </c>
      <c r="G620" s="8">
        <f t="shared" si="86"/>
        <v>0</v>
      </c>
      <c r="H620" s="8">
        <f t="shared" si="87"/>
        <v>0</v>
      </c>
      <c r="I620" s="8">
        <f t="shared" si="88"/>
        <v>0</v>
      </c>
      <c r="J620" s="105" t="b">
        <f t="shared" si="89"/>
        <v>1</v>
      </c>
      <c r="K620" s="79" t="b">
        <f t="shared" si="90"/>
        <v>1</v>
      </c>
    </row>
    <row r="621" spans="1:11" s="79" customFormat="1" ht="110.25">
      <c r="A621" s="284" t="s">
        <v>796</v>
      </c>
      <c r="B621" s="9"/>
      <c r="C621" s="13" t="s">
        <v>796</v>
      </c>
      <c r="D621" s="8">
        <f t="shared" si="91"/>
        <v>0</v>
      </c>
      <c r="E621" s="8">
        <v>0</v>
      </c>
      <c r="F621" s="8">
        <v>0</v>
      </c>
      <c r="G621" s="8">
        <f t="shared" si="86"/>
        <v>0</v>
      </c>
      <c r="H621" s="8">
        <f t="shared" si="87"/>
        <v>0</v>
      </c>
      <c r="I621" s="8">
        <f t="shared" si="88"/>
        <v>0</v>
      </c>
      <c r="J621" s="105" t="b">
        <f t="shared" si="89"/>
        <v>1</v>
      </c>
      <c r="K621" s="79" t="b">
        <f t="shared" si="90"/>
        <v>1</v>
      </c>
    </row>
    <row r="622" spans="1:11" s="79" customFormat="1" ht="78.75">
      <c r="A622" s="284" t="s">
        <v>370</v>
      </c>
      <c r="B622" s="9"/>
      <c r="C622" s="12" t="s">
        <v>370</v>
      </c>
      <c r="D622" s="8">
        <f t="shared" si="91"/>
        <v>0</v>
      </c>
      <c r="E622" s="8">
        <v>0</v>
      </c>
      <c r="F622" s="8">
        <v>0</v>
      </c>
      <c r="G622" s="8">
        <f t="shared" si="86"/>
        <v>0</v>
      </c>
      <c r="H622" s="8">
        <f t="shared" si="87"/>
        <v>0</v>
      </c>
      <c r="I622" s="8">
        <f t="shared" si="88"/>
        <v>0</v>
      </c>
      <c r="J622" s="105" t="b">
        <f t="shared" si="89"/>
        <v>1</v>
      </c>
      <c r="K622" s="79" t="b">
        <f t="shared" si="90"/>
        <v>1</v>
      </c>
    </row>
    <row r="623" spans="1:11" s="79" customFormat="1" ht="15.75">
      <c r="A623" s="284" t="s">
        <v>950</v>
      </c>
      <c r="B623" s="9"/>
      <c r="C623" s="12" t="s">
        <v>950</v>
      </c>
      <c r="D623" s="8">
        <f t="shared" si="91"/>
        <v>0</v>
      </c>
      <c r="E623" s="8">
        <v>0</v>
      </c>
      <c r="F623" s="8">
        <v>0</v>
      </c>
      <c r="G623" s="8">
        <f t="shared" si="86"/>
        <v>0</v>
      </c>
      <c r="H623" s="8">
        <f t="shared" si="87"/>
        <v>0</v>
      </c>
      <c r="I623" s="8">
        <f t="shared" si="88"/>
        <v>0</v>
      </c>
      <c r="J623" s="105" t="b">
        <f t="shared" si="89"/>
        <v>1</v>
      </c>
      <c r="K623" s="79" t="b">
        <f t="shared" si="90"/>
        <v>1</v>
      </c>
    </row>
    <row r="624" spans="1:11" s="79" customFormat="1" ht="15.75">
      <c r="A624" s="281" t="s">
        <v>842</v>
      </c>
      <c r="B624" s="10"/>
      <c r="C624" s="12" t="s">
        <v>842</v>
      </c>
      <c r="D624" s="8">
        <f>E624+F624</f>
        <v>300</v>
      </c>
      <c r="E624" s="8">
        <f>E626+E628</f>
        <v>0</v>
      </c>
      <c r="F624" s="8">
        <f>F626+F628</f>
        <v>300</v>
      </c>
      <c r="G624" s="8">
        <f t="shared" si="86"/>
        <v>300</v>
      </c>
      <c r="H624" s="8">
        <f t="shared" si="87"/>
        <v>0</v>
      </c>
      <c r="I624" s="8">
        <f t="shared" si="88"/>
        <v>300</v>
      </c>
      <c r="J624" s="105" t="b">
        <f t="shared" si="89"/>
        <v>1</v>
      </c>
      <c r="K624" s="79" t="b">
        <f t="shared" si="90"/>
        <v>1</v>
      </c>
    </row>
    <row r="625" spans="1:11" s="79" customFormat="1" ht="15.75">
      <c r="A625" s="272" t="s">
        <v>498</v>
      </c>
      <c r="B625" s="331" t="s">
        <v>499</v>
      </c>
      <c r="C625" s="12" t="s">
        <v>949</v>
      </c>
      <c r="D625" s="8">
        <f>D626</f>
        <v>130</v>
      </c>
      <c r="E625" s="8">
        <f>E626</f>
        <v>0</v>
      </c>
      <c r="F625" s="8">
        <f>F626</f>
        <v>130</v>
      </c>
      <c r="G625" s="8">
        <f t="shared" si="86"/>
        <v>130</v>
      </c>
      <c r="H625" s="8">
        <f t="shared" si="87"/>
        <v>0</v>
      </c>
      <c r="I625" s="8">
        <f t="shared" si="88"/>
        <v>130</v>
      </c>
      <c r="J625" s="105" t="b">
        <f t="shared" si="89"/>
        <v>1</v>
      </c>
      <c r="K625" s="79" t="b">
        <f t="shared" si="90"/>
        <v>1</v>
      </c>
    </row>
    <row r="626" spans="1:11" s="79" customFormat="1" ht="31.5" customHeight="1">
      <c r="A626" s="273"/>
      <c r="B626" s="332"/>
      <c r="C626" s="12" t="s">
        <v>842</v>
      </c>
      <c r="D626" s="8">
        <f>E626+F626</f>
        <v>130</v>
      </c>
      <c r="E626" s="8">
        <f>'786прил2ПланГРБС Отчёт'!G710</f>
        <v>0</v>
      </c>
      <c r="F626" s="8">
        <f>'786прил2ПланГРБС Отчёт'!H710</f>
        <v>130</v>
      </c>
      <c r="G626" s="8">
        <f t="shared" si="86"/>
        <v>130</v>
      </c>
      <c r="H626" s="8">
        <f t="shared" si="87"/>
        <v>0</v>
      </c>
      <c r="I626" s="8">
        <f t="shared" si="88"/>
        <v>130</v>
      </c>
      <c r="J626" s="105" t="b">
        <f t="shared" si="89"/>
        <v>1</v>
      </c>
      <c r="K626" s="79" t="b">
        <f t="shared" si="90"/>
        <v>1</v>
      </c>
    </row>
    <row r="627" spans="1:11" s="79" customFormat="1" ht="15.75">
      <c r="A627" s="272" t="s">
        <v>500</v>
      </c>
      <c r="B627" s="336" t="s">
        <v>148</v>
      </c>
      <c r="C627" s="12" t="s">
        <v>949</v>
      </c>
      <c r="D627" s="8">
        <f>E627+F627</f>
        <v>170</v>
      </c>
      <c r="E627" s="8">
        <f>E628</f>
        <v>0</v>
      </c>
      <c r="F627" s="8">
        <f>F628</f>
        <v>170</v>
      </c>
      <c r="G627" s="8">
        <f t="shared" si="86"/>
        <v>170</v>
      </c>
      <c r="H627" s="8">
        <f t="shared" si="87"/>
        <v>0</v>
      </c>
      <c r="I627" s="8">
        <f t="shared" si="88"/>
        <v>170</v>
      </c>
      <c r="J627" s="105" t="b">
        <f t="shared" si="89"/>
        <v>1</v>
      </c>
      <c r="K627" s="79" t="b">
        <f t="shared" si="90"/>
        <v>1</v>
      </c>
    </row>
    <row r="628" spans="1:11" s="79" customFormat="1" ht="52.5" customHeight="1">
      <c r="A628" s="273" t="s">
        <v>842</v>
      </c>
      <c r="B628" s="337"/>
      <c r="C628" s="12" t="s">
        <v>842</v>
      </c>
      <c r="D628" s="8">
        <f>E628+F628</f>
        <v>170</v>
      </c>
      <c r="E628" s="8">
        <f>'786прил2ПланГРБС Отчёт'!G713</f>
        <v>0</v>
      </c>
      <c r="F628" s="8">
        <f>'786прил2ПланГРБС Отчёт'!H713</f>
        <v>170</v>
      </c>
      <c r="G628" s="8">
        <f t="shared" si="86"/>
        <v>170</v>
      </c>
      <c r="H628" s="8">
        <f t="shared" si="87"/>
        <v>0</v>
      </c>
      <c r="I628" s="8">
        <f t="shared" si="88"/>
        <v>170</v>
      </c>
      <c r="J628" s="105" t="b">
        <f t="shared" si="89"/>
        <v>1</v>
      </c>
      <c r="K628" s="79" t="b">
        <f t="shared" si="90"/>
        <v>1</v>
      </c>
    </row>
    <row r="629" spans="1:17" s="79" customFormat="1" ht="15.75">
      <c r="A629" s="272" t="s">
        <v>896</v>
      </c>
      <c r="B629" s="90" t="s">
        <v>897</v>
      </c>
      <c r="C629" s="26" t="s">
        <v>949</v>
      </c>
      <c r="D629" s="8">
        <f>D630+D640+D641</f>
        <v>9035.5</v>
      </c>
      <c r="E629" s="8">
        <f>E630+E640+E641</f>
        <v>8854.7</v>
      </c>
      <c r="F629" s="8">
        <f>F630+F640+F641</f>
        <v>180.8</v>
      </c>
      <c r="G629" s="8">
        <f t="shared" si="86"/>
        <v>9035.5</v>
      </c>
      <c r="H629" s="8">
        <f t="shared" si="87"/>
        <v>8854.7</v>
      </c>
      <c r="I629" s="8">
        <f t="shared" si="88"/>
        <v>180.8</v>
      </c>
      <c r="J629" s="105" t="b">
        <f t="shared" si="89"/>
        <v>1</v>
      </c>
      <c r="K629" s="79" t="b">
        <f t="shared" si="90"/>
        <v>1</v>
      </c>
      <c r="L629" s="79" t="b">
        <f>D629='786прил2ПланГРБС Отчёт'!F714</f>
        <v>1</v>
      </c>
      <c r="M629" s="79" t="b">
        <f>E629='786прил2ПланГРБС Отчёт'!G714</f>
        <v>1</v>
      </c>
      <c r="N629" s="79" t="b">
        <f>F629='786прил2ПланГРБС Отчёт'!H714</f>
        <v>1</v>
      </c>
      <c r="O629" s="79" t="b">
        <f>G629='786прил2ПланГРБС Отчёт'!I714</f>
        <v>1</v>
      </c>
      <c r="P629" s="79" t="b">
        <f>H629='786прил2ПланГРБС Отчёт'!J714</f>
        <v>1</v>
      </c>
      <c r="Q629" s="79" t="b">
        <f>I629='786прил2ПланГРБС Отчёт'!K714</f>
        <v>1</v>
      </c>
    </row>
    <row r="630" spans="1:11" s="79" customFormat="1" ht="47.25">
      <c r="A630" s="333"/>
      <c r="B630" s="30"/>
      <c r="C630" s="12" t="s">
        <v>953</v>
      </c>
      <c r="D630" s="8">
        <f>D632+D639</f>
        <v>0</v>
      </c>
      <c r="E630" s="8">
        <f>E632+E639</f>
        <v>0</v>
      </c>
      <c r="F630" s="8">
        <f>F632+F639</f>
        <v>0</v>
      </c>
      <c r="G630" s="8">
        <f t="shared" si="86"/>
        <v>0</v>
      </c>
      <c r="H630" s="8">
        <f t="shared" si="87"/>
        <v>0</v>
      </c>
      <c r="I630" s="8">
        <f t="shared" si="88"/>
        <v>0</v>
      </c>
      <c r="J630" s="105" t="b">
        <f t="shared" si="89"/>
        <v>1</v>
      </c>
      <c r="K630" s="79" t="b">
        <f t="shared" si="90"/>
        <v>1</v>
      </c>
    </row>
    <row r="631" spans="1:11" s="79" customFormat="1" ht="15.75">
      <c r="A631" s="19"/>
      <c r="B631" s="30"/>
      <c r="C631" s="12" t="s">
        <v>352</v>
      </c>
      <c r="D631" s="8"/>
      <c r="E631" s="8"/>
      <c r="F631" s="8"/>
      <c r="G631" s="8">
        <f t="shared" si="86"/>
        <v>0</v>
      </c>
      <c r="H631" s="8">
        <f t="shared" si="87"/>
        <v>0</v>
      </c>
      <c r="I631" s="8">
        <f t="shared" si="88"/>
        <v>0</v>
      </c>
      <c r="J631" s="105" t="b">
        <f t="shared" si="89"/>
        <v>1</v>
      </c>
      <c r="K631" s="79" t="b">
        <f t="shared" si="90"/>
        <v>1</v>
      </c>
    </row>
    <row r="632" spans="1:11" s="79" customFormat="1" ht="94.5">
      <c r="A632" s="19"/>
      <c r="B632" s="30"/>
      <c r="C632" s="12" t="s">
        <v>952</v>
      </c>
      <c r="D632" s="8">
        <f>SUM(D633:D638)</f>
        <v>0</v>
      </c>
      <c r="E632" s="8">
        <f>SUM(E633:E638)</f>
        <v>0</v>
      </c>
      <c r="F632" s="8">
        <f>SUM(F633:F638)</f>
        <v>0</v>
      </c>
      <c r="G632" s="8">
        <f t="shared" si="86"/>
        <v>0</v>
      </c>
      <c r="H632" s="8">
        <f t="shared" si="87"/>
        <v>0</v>
      </c>
      <c r="I632" s="8">
        <f t="shared" si="88"/>
        <v>0</v>
      </c>
      <c r="J632" s="105" t="b">
        <f t="shared" si="89"/>
        <v>1</v>
      </c>
      <c r="K632" s="79" t="b">
        <f t="shared" si="90"/>
        <v>1</v>
      </c>
    </row>
    <row r="633" spans="1:11" s="79" customFormat="1" ht="78.75">
      <c r="A633" s="19"/>
      <c r="B633" s="30"/>
      <c r="C633" s="13" t="s">
        <v>353</v>
      </c>
      <c r="D633" s="8">
        <f aca="true" t="shared" si="92" ref="D633:D639">E633+F633</f>
        <v>0</v>
      </c>
      <c r="E633" s="8">
        <v>0</v>
      </c>
      <c r="F633" s="8">
        <v>0</v>
      </c>
      <c r="G633" s="8">
        <f t="shared" si="86"/>
        <v>0</v>
      </c>
      <c r="H633" s="8">
        <f t="shared" si="87"/>
        <v>0</v>
      </c>
      <c r="I633" s="8">
        <f t="shared" si="88"/>
        <v>0</v>
      </c>
      <c r="J633" s="105" t="b">
        <f t="shared" si="89"/>
        <v>1</v>
      </c>
      <c r="K633" s="79" t="b">
        <f t="shared" si="90"/>
        <v>1</v>
      </c>
    </row>
    <row r="634" spans="1:11" s="79" customFormat="1" ht="110.25">
      <c r="A634" s="19"/>
      <c r="B634" s="30"/>
      <c r="C634" s="13" t="s">
        <v>354</v>
      </c>
      <c r="D634" s="8">
        <f t="shared" si="92"/>
        <v>0</v>
      </c>
      <c r="E634" s="8">
        <v>0</v>
      </c>
      <c r="F634" s="8">
        <v>0</v>
      </c>
      <c r="G634" s="8">
        <f t="shared" si="86"/>
        <v>0</v>
      </c>
      <c r="H634" s="8">
        <f t="shared" si="87"/>
        <v>0</v>
      </c>
      <c r="I634" s="8">
        <f t="shared" si="88"/>
        <v>0</v>
      </c>
      <c r="J634" s="105" t="b">
        <f t="shared" si="89"/>
        <v>1</v>
      </c>
      <c r="K634" s="79" t="b">
        <f t="shared" si="90"/>
        <v>1</v>
      </c>
    </row>
    <row r="635" spans="1:11" s="79" customFormat="1" ht="78.75">
      <c r="A635" s="19"/>
      <c r="B635" s="30"/>
      <c r="C635" s="13" t="s">
        <v>794</v>
      </c>
      <c r="D635" s="8">
        <f t="shared" si="92"/>
        <v>0</v>
      </c>
      <c r="E635" s="8">
        <v>0</v>
      </c>
      <c r="F635" s="8">
        <v>0</v>
      </c>
      <c r="G635" s="8">
        <f t="shared" si="86"/>
        <v>0</v>
      </c>
      <c r="H635" s="8">
        <f t="shared" si="87"/>
        <v>0</v>
      </c>
      <c r="I635" s="8">
        <f t="shared" si="88"/>
        <v>0</v>
      </c>
      <c r="J635" s="105" t="b">
        <f t="shared" si="89"/>
        <v>1</v>
      </c>
      <c r="K635" s="79" t="b">
        <f t="shared" si="90"/>
        <v>1</v>
      </c>
    </row>
    <row r="636" spans="1:11" s="79" customFormat="1" ht="110.25">
      <c r="A636" s="19"/>
      <c r="B636" s="30"/>
      <c r="C636" s="13" t="s">
        <v>795</v>
      </c>
      <c r="D636" s="8">
        <f t="shared" si="92"/>
        <v>0</v>
      </c>
      <c r="E636" s="8">
        <v>0</v>
      </c>
      <c r="F636" s="8">
        <v>0</v>
      </c>
      <c r="G636" s="8">
        <f t="shared" si="86"/>
        <v>0</v>
      </c>
      <c r="H636" s="8">
        <f t="shared" si="87"/>
        <v>0</v>
      </c>
      <c r="I636" s="8">
        <f t="shared" si="88"/>
        <v>0</v>
      </c>
      <c r="J636" s="105" t="b">
        <f t="shared" si="89"/>
        <v>1</v>
      </c>
      <c r="K636" s="79" t="b">
        <f t="shared" si="90"/>
        <v>1</v>
      </c>
    </row>
    <row r="637" spans="1:11" s="79" customFormat="1" ht="94.5">
      <c r="A637" s="19"/>
      <c r="B637" s="30"/>
      <c r="C637" s="13" t="s">
        <v>951</v>
      </c>
      <c r="D637" s="8">
        <f t="shared" si="92"/>
        <v>0</v>
      </c>
      <c r="E637" s="8">
        <v>0</v>
      </c>
      <c r="F637" s="8">
        <v>0</v>
      </c>
      <c r="G637" s="8">
        <f t="shared" si="86"/>
        <v>0</v>
      </c>
      <c r="H637" s="8">
        <f t="shared" si="87"/>
        <v>0</v>
      </c>
      <c r="I637" s="8">
        <f t="shared" si="88"/>
        <v>0</v>
      </c>
      <c r="J637" s="105" t="b">
        <f t="shared" si="89"/>
        <v>1</v>
      </c>
      <c r="K637" s="79" t="b">
        <f t="shared" si="90"/>
        <v>1</v>
      </c>
    </row>
    <row r="638" spans="1:11" s="79" customFormat="1" ht="110.25">
      <c r="A638" s="19"/>
      <c r="B638" s="30"/>
      <c r="C638" s="13" t="s">
        <v>796</v>
      </c>
      <c r="D638" s="8">
        <f t="shared" si="92"/>
        <v>0</v>
      </c>
      <c r="E638" s="8">
        <v>0</v>
      </c>
      <c r="F638" s="8">
        <v>0</v>
      </c>
      <c r="G638" s="8">
        <f t="shared" si="86"/>
        <v>0</v>
      </c>
      <c r="H638" s="8">
        <f t="shared" si="87"/>
        <v>0</v>
      </c>
      <c r="I638" s="8">
        <f t="shared" si="88"/>
        <v>0</v>
      </c>
      <c r="J638" s="105" t="b">
        <f t="shared" si="89"/>
        <v>1</v>
      </c>
      <c r="K638" s="79" t="b">
        <f t="shared" si="90"/>
        <v>1</v>
      </c>
    </row>
    <row r="639" spans="1:11" s="79" customFormat="1" ht="78.75">
      <c r="A639" s="19"/>
      <c r="B639" s="30"/>
      <c r="C639" s="12" t="s">
        <v>370</v>
      </c>
      <c r="D639" s="8">
        <f t="shared" si="92"/>
        <v>0</v>
      </c>
      <c r="E639" s="8">
        <v>0</v>
      </c>
      <c r="F639" s="8">
        <v>0</v>
      </c>
      <c r="G639" s="8">
        <f t="shared" si="86"/>
        <v>0</v>
      </c>
      <c r="H639" s="8">
        <f t="shared" si="87"/>
        <v>0</v>
      </c>
      <c r="I639" s="8">
        <f t="shared" si="88"/>
        <v>0</v>
      </c>
      <c r="J639" s="105" t="b">
        <f t="shared" si="89"/>
        <v>1</v>
      </c>
      <c r="K639" s="79" t="b">
        <f t="shared" si="90"/>
        <v>1</v>
      </c>
    </row>
    <row r="640" spans="1:11" s="79" customFormat="1" ht="15.75">
      <c r="A640" s="19"/>
      <c r="B640" s="30"/>
      <c r="C640" s="12" t="s">
        <v>950</v>
      </c>
      <c r="D640" s="8">
        <f>E640+F640</f>
        <v>0</v>
      </c>
      <c r="E640" s="8">
        <v>0</v>
      </c>
      <c r="F640" s="8">
        <v>0</v>
      </c>
      <c r="G640" s="8">
        <f t="shared" si="86"/>
        <v>0</v>
      </c>
      <c r="H640" s="8">
        <f t="shared" si="87"/>
        <v>0</v>
      </c>
      <c r="I640" s="8">
        <f t="shared" si="88"/>
        <v>0</v>
      </c>
      <c r="J640" s="105" t="b">
        <f t="shared" si="89"/>
        <v>1</v>
      </c>
      <c r="K640" s="79" t="b">
        <f t="shared" si="90"/>
        <v>1</v>
      </c>
    </row>
    <row r="641" spans="1:11" s="79" customFormat="1" ht="15.75">
      <c r="A641" s="22"/>
      <c r="B641" s="23"/>
      <c r="C641" s="12" t="s">
        <v>842</v>
      </c>
      <c r="D641" s="8">
        <f>D643</f>
        <v>9035.5</v>
      </c>
      <c r="E641" s="8">
        <f>E643</f>
        <v>8854.7</v>
      </c>
      <c r="F641" s="8">
        <f>F643</f>
        <v>180.8</v>
      </c>
      <c r="G641" s="8">
        <f t="shared" si="86"/>
        <v>9035.5</v>
      </c>
      <c r="H641" s="8">
        <f t="shared" si="87"/>
        <v>8854.7</v>
      </c>
      <c r="I641" s="8">
        <f t="shared" si="88"/>
        <v>180.8</v>
      </c>
      <c r="J641" s="105" t="b">
        <f t="shared" si="89"/>
        <v>1</v>
      </c>
      <c r="K641" s="79" t="b">
        <f t="shared" si="90"/>
        <v>1</v>
      </c>
    </row>
    <row r="642" spans="1:11" s="79" customFormat="1" ht="94.5">
      <c r="A642" s="19" t="s">
        <v>899</v>
      </c>
      <c r="B642" s="20" t="s">
        <v>792</v>
      </c>
      <c r="C642" s="12" t="s">
        <v>949</v>
      </c>
      <c r="D642" s="8">
        <f>D643</f>
        <v>9035.5</v>
      </c>
      <c r="E642" s="8">
        <f>E643</f>
        <v>8854.7</v>
      </c>
      <c r="F642" s="8">
        <f>F643</f>
        <v>180.8</v>
      </c>
      <c r="G642" s="8">
        <f t="shared" si="86"/>
        <v>9035.5</v>
      </c>
      <c r="H642" s="8">
        <f t="shared" si="87"/>
        <v>8854.7</v>
      </c>
      <c r="I642" s="8">
        <f t="shared" si="88"/>
        <v>180.8</v>
      </c>
      <c r="J642" s="105" t="b">
        <f t="shared" si="89"/>
        <v>1</v>
      </c>
      <c r="K642" s="79" t="b">
        <f t="shared" si="90"/>
        <v>1</v>
      </c>
    </row>
    <row r="643" spans="1:11" s="79" customFormat="1" ht="15.75">
      <c r="A643" s="22"/>
      <c r="B643" s="23"/>
      <c r="C643" s="12" t="s">
        <v>842</v>
      </c>
      <c r="D643" s="8">
        <f>'786прил2ПланГРБС Отчёт'!F718</f>
        <v>9035.5</v>
      </c>
      <c r="E643" s="8">
        <f>'786прил2ПланГРБС Отчёт'!G718</f>
        <v>8854.7</v>
      </c>
      <c r="F643" s="8">
        <f>'786прил2ПланГРБС Отчёт'!H718</f>
        <v>180.8</v>
      </c>
      <c r="G643" s="8">
        <f t="shared" si="86"/>
        <v>9035.5</v>
      </c>
      <c r="H643" s="8">
        <f t="shared" si="87"/>
        <v>8854.7</v>
      </c>
      <c r="I643" s="8">
        <f t="shared" si="88"/>
        <v>180.8</v>
      </c>
      <c r="J643" s="105" t="b">
        <f t="shared" si="89"/>
        <v>1</v>
      </c>
      <c r="K643" s="79" t="b">
        <f t="shared" si="90"/>
        <v>1</v>
      </c>
    </row>
    <row r="644" spans="1:23" s="79" customFormat="1" ht="96" customHeight="1">
      <c r="A644" s="280" t="s">
        <v>261</v>
      </c>
      <c r="B644" s="227" t="s">
        <v>149</v>
      </c>
      <c r="C644" s="26" t="s">
        <v>949</v>
      </c>
      <c r="D644" s="29">
        <f aca="true" t="shared" si="93" ref="D644:F645">D657+D670</f>
        <v>4649658.3</v>
      </c>
      <c r="E644" s="29">
        <f t="shared" si="93"/>
        <v>15317.5</v>
      </c>
      <c r="F644" s="29">
        <f t="shared" si="93"/>
        <v>4634340.8</v>
      </c>
      <c r="G644" s="29">
        <f t="shared" si="86"/>
        <v>4649658.3</v>
      </c>
      <c r="H644" s="29">
        <f t="shared" si="87"/>
        <v>15317.5</v>
      </c>
      <c r="I644" s="29">
        <f t="shared" si="88"/>
        <v>4634340.8</v>
      </c>
      <c r="J644" s="105" t="b">
        <f t="shared" si="89"/>
        <v>1</v>
      </c>
      <c r="K644" s="79" t="b">
        <f t="shared" si="90"/>
        <v>1</v>
      </c>
      <c r="L644" s="79" t="b">
        <f aca="true" t="shared" si="94" ref="L644:Q644">D645+D655+D656=D644</f>
        <v>1</v>
      </c>
      <c r="M644" s="79" t="b">
        <f t="shared" si="94"/>
        <v>1</v>
      </c>
      <c r="N644" s="79" t="b">
        <f t="shared" si="94"/>
        <v>1</v>
      </c>
      <c r="O644" s="79" t="b">
        <f t="shared" si="94"/>
        <v>1</v>
      </c>
      <c r="P644" s="79" t="b">
        <f t="shared" si="94"/>
        <v>1</v>
      </c>
      <c r="Q644" s="79" t="b">
        <f t="shared" si="94"/>
        <v>1</v>
      </c>
      <c r="R644" s="79" t="b">
        <f>D644='786прил2ПланГРБС Отчёт'!F722</f>
        <v>1</v>
      </c>
      <c r="S644" s="79" t="b">
        <f>E644='786прил2ПланГРБС Отчёт'!G722</f>
        <v>1</v>
      </c>
      <c r="T644" s="79" t="b">
        <f>F644='786прил2ПланГРБС Отчёт'!H722</f>
        <v>1</v>
      </c>
      <c r="U644" s="79" t="b">
        <f>G644='786прил2ПланГРБС Отчёт'!I722</f>
        <v>1</v>
      </c>
      <c r="V644" s="79" t="b">
        <f>H644='786прил2ПланГРБС Отчёт'!J722</f>
        <v>1</v>
      </c>
      <c r="W644" s="79" t="b">
        <f>I644='786прил2ПланГРБС Отчёт'!K722</f>
        <v>1</v>
      </c>
    </row>
    <row r="645" spans="1:11" s="79" customFormat="1" ht="47.25">
      <c r="A645" s="284" t="s">
        <v>953</v>
      </c>
      <c r="B645" s="9"/>
      <c r="C645" s="12" t="s">
        <v>953</v>
      </c>
      <c r="D645" s="8">
        <f t="shared" si="93"/>
        <v>4629</v>
      </c>
      <c r="E645" s="8">
        <f t="shared" si="93"/>
        <v>0</v>
      </c>
      <c r="F645" s="8">
        <f t="shared" si="93"/>
        <v>4629</v>
      </c>
      <c r="G645" s="8">
        <f t="shared" si="86"/>
        <v>4629</v>
      </c>
      <c r="H645" s="8">
        <f t="shared" si="87"/>
        <v>0</v>
      </c>
      <c r="I645" s="8">
        <f t="shared" si="88"/>
        <v>4629</v>
      </c>
      <c r="J645" s="105" t="b">
        <f t="shared" si="89"/>
        <v>1</v>
      </c>
      <c r="K645" s="79" t="b">
        <f t="shared" si="90"/>
        <v>1</v>
      </c>
    </row>
    <row r="646" spans="1:11" s="79" customFormat="1" ht="15.75">
      <c r="A646" s="284" t="s">
        <v>352</v>
      </c>
      <c r="B646" s="9"/>
      <c r="C646" s="12" t="s">
        <v>352</v>
      </c>
      <c r="D646" s="8"/>
      <c r="E646" s="8"/>
      <c r="F646" s="8"/>
      <c r="G646" s="8">
        <f t="shared" si="86"/>
        <v>0</v>
      </c>
      <c r="H646" s="8">
        <f t="shared" si="87"/>
        <v>0</v>
      </c>
      <c r="I646" s="8">
        <f t="shared" si="88"/>
        <v>0</v>
      </c>
      <c r="J646" s="105" t="b">
        <f t="shared" si="89"/>
        <v>1</v>
      </c>
      <c r="K646" s="79" t="b">
        <f t="shared" si="90"/>
        <v>1</v>
      </c>
    </row>
    <row r="647" spans="1:11" s="79" customFormat="1" ht="94.5">
      <c r="A647" s="284" t="s">
        <v>952</v>
      </c>
      <c r="B647" s="9"/>
      <c r="C647" s="12" t="s">
        <v>952</v>
      </c>
      <c r="D647" s="8">
        <f aca="true" t="shared" si="95" ref="D647:F656">D660+D673</f>
        <v>4629</v>
      </c>
      <c r="E647" s="8">
        <f t="shared" si="95"/>
        <v>0</v>
      </c>
      <c r="F647" s="8">
        <f t="shared" si="95"/>
        <v>4629</v>
      </c>
      <c r="G647" s="8">
        <f t="shared" si="86"/>
        <v>4629</v>
      </c>
      <c r="H647" s="8">
        <f t="shared" si="87"/>
        <v>0</v>
      </c>
      <c r="I647" s="8">
        <f t="shared" si="88"/>
        <v>4629</v>
      </c>
      <c r="J647" s="105" t="b">
        <f t="shared" si="89"/>
        <v>1</v>
      </c>
      <c r="K647" s="79" t="b">
        <f t="shared" si="90"/>
        <v>1</v>
      </c>
    </row>
    <row r="648" spans="1:11" s="79" customFormat="1" ht="78.75">
      <c r="A648" s="284" t="s">
        <v>353</v>
      </c>
      <c r="B648" s="9"/>
      <c r="C648" s="13" t="s">
        <v>353</v>
      </c>
      <c r="D648" s="8">
        <f t="shared" si="95"/>
        <v>4629</v>
      </c>
      <c r="E648" s="8">
        <f t="shared" si="95"/>
        <v>0</v>
      </c>
      <c r="F648" s="8">
        <f t="shared" si="95"/>
        <v>4629</v>
      </c>
      <c r="G648" s="8">
        <f t="shared" si="86"/>
        <v>4629</v>
      </c>
      <c r="H648" s="8">
        <f t="shared" si="87"/>
        <v>0</v>
      </c>
      <c r="I648" s="8">
        <f t="shared" si="88"/>
        <v>4629</v>
      </c>
      <c r="J648" s="105" t="b">
        <f t="shared" si="89"/>
        <v>1</v>
      </c>
      <c r="K648" s="79" t="b">
        <f t="shared" si="90"/>
        <v>1</v>
      </c>
    </row>
    <row r="649" spans="1:11" s="79" customFormat="1" ht="110.25">
      <c r="A649" s="284" t="s">
        <v>354</v>
      </c>
      <c r="B649" s="9"/>
      <c r="C649" s="13" t="s">
        <v>354</v>
      </c>
      <c r="D649" s="8">
        <f t="shared" si="95"/>
        <v>0</v>
      </c>
      <c r="E649" s="8">
        <f t="shared" si="95"/>
        <v>0</v>
      </c>
      <c r="F649" s="8">
        <f t="shared" si="95"/>
        <v>0</v>
      </c>
      <c r="G649" s="8">
        <f t="shared" si="86"/>
        <v>0</v>
      </c>
      <c r="H649" s="8">
        <f t="shared" si="87"/>
        <v>0</v>
      </c>
      <c r="I649" s="8">
        <f t="shared" si="88"/>
        <v>0</v>
      </c>
      <c r="J649" s="105" t="b">
        <f t="shared" si="89"/>
        <v>1</v>
      </c>
      <c r="K649" s="79" t="b">
        <f t="shared" si="90"/>
        <v>1</v>
      </c>
    </row>
    <row r="650" spans="1:11" s="79" customFormat="1" ht="78.75">
      <c r="A650" s="284" t="s">
        <v>794</v>
      </c>
      <c r="B650" s="9"/>
      <c r="C650" s="13" t="s">
        <v>794</v>
      </c>
      <c r="D650" s="8">
        <f t="shared" si="95"/>
        <v>0</v>
      </c>
      <c r="E650" s="8">
        <f t="shared" si="95"/>
        <v>0</v>
      </c>
      <c r="F650" s="8">
        <f t="shared" si="95"/>
        <v>0</v>
      </c>
      <c r="G650" s="8">
        <f t="shared" si="86"/>
        <v>0</v>
      </c>
      <c r="H650" s="8">
        <f t="shared" si="87"/>
        <v>0</v>
      </c>
      <c r="I650" s="8">
        <f t="shared" si="88"/>
        <v>0</v>
      </c>
      <c r="J650" s="105" t="b">
        <f t="shared" si="89"/>
        <v>1</v>
      </c>
      <c r="K650" s="79" t="b">
        <f t="shared" si="90"/>
        <v>1</v>
      </c>
    </row>
    <row r="651" spans="1:11" s="79" customFormat="1" ht="110.25">
      <c r="A651" s="284" t="s">
        <v>795</v>
      </c>
      <c r="B651" s="9"/>
      <c r="C651" s="13" t="s">
        <v>795</v>
      </c>
      <c r="D651" s="8">
        <f t="shared" si="95"/>
        <v>0</v>
      </c>
      <c r="E651" s="8">
        <f t="shared" si="95"/>
        <v>0</v>
      </c>
      <c r="F651" s="8">
        <f t="shared" si="95"/>
        <v>0</v>
      </c>
      <c r="G651" s="8">
        <f aca="true" t="shared" si="96" ref="G651:G714">D651</f>
        <v>0</v>
      </c>
      <c r="H651" s="8">
        <f aca="true" t="shared" si="97" ref="H651:H714">E651</f>
        <v>0</v>
      </c>
      <c r="I651" s="8">
        <f aca="true" t="shared" si="98" ref="I651:I714">F651</f>
        <v>0</v>
      </c>
      <c r="J651" s="105" t="b">
        <f t="shared" si="89"/>
        <v>1</v>
      </c>
      <c r="K651" s="79" t="b">
        <f t="shared" si="90"/>
        <v>1</v>
      </c>
    </row>
    <row r="652" spans="1:11" s="79" customFormat="1" ht="94.5">
      <c r="A652" s="284" t="s">
        <v>951</v>
      </c>
      <c r="B652" s="9"/>
      <c r="C652" s="13" t="s">
        <v>951</v>
      </c>
      <c r="D652" s="8">
        <f t="shared" si="95"/>
        <v>0</v>
      </c>
      <c r="E652" s="8">
        <f t="shared" si="95"/>
        <v>0</v>
      </c>
      <c r="F652" s="8">
        <f t="shared" si="95"/>
        <v>0</v>
      </c>
      <c r="G652" s="8">
        <f t="shared" si="96"/>
        <v>0</v>
      </c>
      <c r="H652" s="8">
        <f t="shared" si="97"/>
        <v>0</v>
      </c>
      <c r="I652" s="8">
        <f t="shared" si="98"/>
        <v>0</v>
      </c>
      <c r="J652" s="105" t="b">
        <f t="shared" si="89"/>
        <v>1</v>
      </c>
      <c r="K652" s="79" t="b">
        <f t="shared" si="90"/>
        <v>1</v>
      </c>
    </row>
    <row r="653" spans="1:11" s="79" customFormat="1" ht="110.25">
      <c r="A653" s="284" t="s">
        <v>796</v>
      </c>
      <c r="B653" s="9"/>
      <c r="C653" s="13" t="s">
        <v>796</v>
      </c>
      <c r="D653" s="8">
        <f t="shared" si="95"/>
        <v>0</v>
      </c>
      <c r="E653" s="8">
        <f t="shared" si="95"/>
        <v>0</v>
      </c>
      <c r="F653" s="8">
        <f t="shared" si="95"/>
        <v>0</v>
      </c>
      <c r="G653" s="8">
        <f t="shared" si="96"/>
        <v>0</v>
      </c>
      <c r="H653" s="8">
        <f t="shared" si="97"/>
        <v>0</v>
      </c>
      <c r="I653" s="8">
        <f t="shared" si="98"/>
        <v>0</v>
      </c>
      <c r="J653" s="105" t="b">
        <f aca="true" t="shared" si="99" ref="J653:J716">E653+F653=D653</f>
        <v>1</v>
      </c>
      <c r="K653" s="79" t="b">
        <f aca="true" t="shared" si="100" ref="K653:K716">H653+I653=G653</f>
        <v>1</v>
      </c>
    </row>
    <row r="654" spans="1:11" s="79" customFormat="1" ht="78.75">
      <c r="A654" s="284" t="s">
        <v>370</v>
      </c>
      <c r="B654" s="9"/>
      <c r="C654" s="12" t="s">
        <v>370</v>
      </c>
      <c r="D654" s="8">
        <f t="shared" si="95"/>
        <v>0</v>
      </c>
      <c r="E654" s="8">
        <f t="shared" si="95"/>
        <v>0</v>
      </c>
      <c r="F654" s="8">
        <f t="shared" si="95"/>
        <v>0</v>
      </c>
      <c r="G654" s="8">
        <f t="shared" si="96"/>
        <v>0</v>
      </c>
      <c r="H654" s="8">
        <f t="shared" si="97"/>
        <v>0</v>
      </c>
      <c r="I654" s="8">
        <f t="shared" si="98"/>
        <v>0</v>
      </c>
      <c r="J654" s="105" t="b">
        <f t="shared" si="99"/>
        <v>1</v>
      </c>
      <c r="K654" s="79" t="b">
        <f t="shared" si="100"/>
        <v>1</v>
      </c>
    </row>
    <row r="655" spans="1:11" s="79" customFormat="1" ht="15.75">
      <c r="A655" s="284" t="s">
        <v>950</v>
      </c>
      <c r="B655" s="9"/>
      <c r="C655" s="12" t="s">
        <v>950</v>
      </c>
      <c r="D655" s="8">
        <f t="shared" si="95"/>
        <v>0</v>
      </c>
      <c r="E655" s="8">
        <f t="shared" si="95"/>
        <v>0</v>
      </c>
      <c r="F655" s="8">
        <f t="shared" si="95"/>
        <v>0</v>
      </c>
      <c r="G655" s="8">
        <f t="shared" si="96"/>
        <v>0</v>
      </c>
      <c r="H655" s="8">
        <f t="shared" si="97"/>
        <v>0</v>
      </c>
      <c r="I655" s="8">
        <f t="shared" si="98"/>
        <v>0</v>
      </c>
      <c r="J655" s="105" t="b">
        <f t="shared" si="99"/>
        <v>1</v>
      </c>
      <c r="K655" s="79" t="b">
        <f t="shared" si="100"/>
        <v>1</v>
      </c>
    </row>
    <row r="656" spans="1:11" s="79" customFormat="1" ht="15.75">
      <c r="A656" s="284" t="s">
        <v>842</v>
      </c>
      <c r="B656" s="9"/>
      <c r="C656" s="12" t="s">
        <v>842</v>
      </c>
      <c r="D656" s="8">
        <f t="shared" si="95"/>
        <v>4645029.3</v>
      </c>
      <c r="E656" s="8">
        <f t="shared" si="95"/>
        <v>15317.5</v>
      </c>
      <c r="F656" s="8">
        <f t="shared" si="95"/>
        <v>4629711.8</v>
      </c>
      <c r="G656" s="8">
        <f t="shared" si="96"/>
        <v>4645029.3</v>
      </c>
      <c r="H656" s="8">
        <f t="shared" si="97"/>
        <v>15317.5</v>
      </c>
      <c r="I656" s="8">
        <f t="shared" si="98"/>
        <v>4629711.8</v>
      </c>
      <c r="J656" s="105" t="b">
        <f t="shared" si="99"/>
        <v>1</v>
      </c>
      <c r="K656" s="79" t="b">
        <f t="shared" si="100"/>
        <v>1</v>
      </c>
    </row>
    <row r="657" spans="1:23" s="79" customFormat="1" ht="89.25" customHeight="1">
      <c r="A657" s="280" t="s">
        <v>262</v>
      </c>
      <c r="B657" s="7" t="str">
        <f>B644</f>
        <v>Финансовое обеспечение деятельности областных государственных учреждений, подведомственных департаменту образования, науки и молодежной политики Воронежской области</v>
      </c>
      <c r="C657" s="26" t="s">
        <v>949</v>
      </c>
      <c r="D657" s="25">
        <f>D658+D668+D669</f>
        <v>4634028.1</v>
      </c>
      <c r="E657" s="25">
        <f>E658+E668+E669</f>
        <v>0</v>
      </c>
      <c r="F657" s="25">
        <f>F658+F668+F669</f>
        <v>4634028.1</v>
      </c>
      <c r="G657" s="25">
        <f t="shared" si="96"/>
        <v>4634028.1</v>
      </c>
      <c r="H657" s="25">
        <f t="shared" si="97"/>
        <v>0</v>
      </c>
      <c r="I657" s="25">
        <f t="shared" si="98"/>
        <v>4634028.1</v>
      </c>
      <c r="J657" s="105" t="b">
        <f t="shared" si="99"/>
        <v>1</v>
      </c>
      <c r="K657" s="79" t="b">
        <f t="shared" si="100"/>
        <v>1</v>
      </c>
      <c r="L657" s="79" t="b">
        <f aca="true" t="shared" si="101" ref="L657:Q657">D658+D668+D669=D657</f>
        <v>1</v>
      </c>
      <c r="M657" s="79" t="b">
        <f t="shared" si="101"/>
        <v>1</v>
      </c>
      <c r="N657" s="79" t="b">
        <f t="shared" si="101"/>
        <v>1</v>
      </c>
      <c r="O657" s="79" t="b">
        <f t="shared" si="101"/>
        <v>1</v>
      </c>
      <c r="P657" s="79" t="b">
        <f t="shared" si="101"/>
        <v>1</v>
      </c>
      <c r="Q657" s="79" t="b">
        <f t="shared" si="101"/>
        <v>1</v>
      </c>
      <c r="R657" s="79" t="b">
        <f>D657='786прил2ПланГРБС Отчёт'!F742</f>
        <v>1</v>
      </c>
      <c r="S657" s="79" t="b">
        <f>E657='786прил2ПланГРБС Отчёт'!G742</f>
        <v>1</v>
      </c>
      <c r="T657" s="79" t="b">
        <f>F657='786прил2ПланГРБС Отчёт'!H742</f>
        <v>1</v>
      </c>
      <c r="U657" s="79" t="b">
        <f>G657='786прил2ПланГРБС Отчёт'!I742</f>
        <v>1</v>
      </c>
      <c r="V657" s="79" t="b">
        <f>H657='786прил2ПланГРБС Отчёт'!J742</f>
        <v>1</v>
      </c>
      <c r="W657" s="79" t="b">
        <f>I657='786прил2ПланГРБС Отчёт'!K742</f>
        <v>1</v>
      </c>
    </row>
    <row r="658" spans="1:11" s="79" customFormat="1" ht="47.25">
      <c r="A658" s="284" t="s">
        <v>953</v>
      </c>
      <c r="B658" s="9"/>
      <c r="C658" s="12" t="s">
        <v>953</v>
      </c>
      <c r="D658" s="8">
        <f>D660+D667</f>
        <v>4629</v>
      </c>
      <c r="E658" s="8">
        <f>E660+E667</f>
        <v>0</v>
      </c>
      <c r="F658" s="8">
        <f>F660+F667</f>
        <v>4629</v>
      </c>
      <c r="G658" s="8">
        <f t="shared" si="96"/>
        <v>4629</v>
      </c>
      <c r="H658" s="8">
        <f t="shared" si="97"/>
        <v>0</v>
      </c>
      <c r="I658" s="8">
        <f t="shared" si="98"/>
        <v>4629</v>
      </c>
      <c r="J658" s="105" t="b">
        <f t="shared" si="99"/>
        <v>1</v>
      </c>
      <c r="K658" s="79" t="b">
        <f t="shared" si="100"/>
        <v>1</v>
      </c>
    </row>
    <row r="659" spans="1:11" s="79" customFormat="1" ht="15.75">
      <c r="A659" s="284" t="s">
        <v>352</v>
      </c>
      <c r="B659" s="9"/>
      <c r="C659" s="12" t="s">
        <v>352</v>
      </c>
      <c r="D659" s="8"/>
      <c r="E659" s="8"/>
      <c r="F659" s="8"/>
      <c r="G659" s="8">
        <f t="shared" si="96"/>
        <v>0</v>
      </c>
      <c r="H659" s="8">
        <f t="shared" si="97"/>
        <v>0</v>
      </c>
      <c r="I659" s="8">
        <f t="shared" si="98"/>
        <v>0</v>
      </c>
      <c r="J659" s="105" t="b">
        <f t="shared" si="99"/>
        <v>1</v>
      </c>
      <c r="K659" s="79" t="b">
        <f t="shared" si="100"/>
        <v>1</v>
      </c>
    </row>
    <row r="660" spans="1:11" s="79" customFormat="1" ht="94.5">
      <c r="A660" s="284" t="s">
        <v>952</v>
      </c>
      <c r="B660" s="9"/>
      <c r="C660" s="12" t="s">
        <v>952</v>
      </c>
      <c r="D660" s="8">
        <f>SUM(D661:D666)</f>
        <v>4629</v>
      </c>
      <c r="E660" s="8">
        <f>SUM(E661:E666)</f>
        <v>0</v>
      </c>
      <c r="F660" s="8">
        <f>SUM(F661:F666)</f>
        <v>4629</v>
      </c>
      <c r="G660" s="8">
        <f t="shared" si="96"/>
        <v>4629</v>
      </c>
      <c r="H660" s="8">
        <f t="shared" si="97"/>
        <v>0</v>
      </c>
      <c r="I660" s="8">
        <f t="shared" si="98"/>
        <v>4629</v>
      </c>
      <c r="J660" s="105" t="b">
        <f t="shared" si="99"/>
        <v>1</v>
      </c>
      <c r="K660" s="79" t="b">
        <f t="shared" si="100"/>
        <v>1</v>
      </c>
    </row>
    <row r="661" spans="1:11" s="79" customFormat="1" ht="78.75">
      <c r="A661" s="284" t="s">
        <v>353</v>
      </c>
      <c r="B661" s="9"/>
      <c r="C661" s="13" t="s">
        <v>353</v>
      </c>
      <c r="D661" s="8">
        <f>'786прил2ПланГРБС Отчёт'!F760</f>
        <v>4629</v>
      </c>
      <c r="E661" s="8">
        <f>'786прил2ПланГРБС Отчёт'!G760</f>
        <v>0</v>
      </c>
      <c r="F661" s="8">
        <f>'786прил2ПланГРБС Отчёт'!H760</f>
        <v>4629</v>
      </c>
      <c r="G661" s="8">
        <f t="shared" si="96"/>
        <v>4629</v>
      </c>
      <c r="H661" s="8">
        <f t="shared" si="97"/>
        <v>0</v>
      </c>
      <c r="I661" s="8">
        <f t="shared" si="98"/>
        <v>4629</v>
      </c>
      <c r="J661" s="105" t="b">
        <f t="shared" si="99"/>
        <v>1</v>
      </c>
      <c r="K661" s="79" t="b">
        <f t="shared" si="100"/>
        <v>1</v>
      </c>
    </row>
    <row r="662" spans="1:11" s="79" customFormat="1" ht="110.25">
      <c r="A662" s="284" t="s">
        <v>354</v>
      </c>
      <c r="B662" s="9"/>
      <c r="C662" s="13" t="s">
        <v>354</v>
      </c>
      <c r="D662" s="8">
        <f aca="true" t="shared" si="102" ref="D662:D668">E662+F662</f>
        <v>0</v>
      </c>
      <c r="E662" s="8">
        <v>0</v>
      </c>
      <c r="F662" s="8">
        <v>0</v>
      </c>
      <c r="G662" s="8">
        <f t="shared" si="96"/>
        <v>0</v>
      </c>
      <c r="H662" s="8">
        <f t="shared" si="97"/>
        <v>0</v>
      </c>
      <c r="I662" s="8">
        <f t="shared" si="98"/>
        <v>0</v>
      </c>
      <c r="J662" s="105" t="b">
        <f t="shared" si="99"/>
        <v>1</v>
      </c>
      <c r="K662" s="79" t="b">
        <f t="shared" si="100"/>
        <v>1</v>
      </c>
    </row>
    <row r="663" spans="1:11" s="79" customFormat="1" ht="78.75">
      <c r="A663" s="284" t="s">
        <v>794</v>
      </c>
      <c r="B663" s="9"/>
      <c r="C663" s="13" t="s">
        <v>794</v>
      </c>
      <c r="D663" s="8">
        <f t="shared" si="102"/>
        <v>0</v>
      </c>
      <c r="E663" s="8">
        <v>0</v>
      </c>
      <c r="F663" s="8">
        <v>0</v>
      </c>
      <c r="G663" s="8">
        <f t="shared" si="96"/>
        <v>0</v>
      </c>
      <c r="H663" s="8">
        <f t="shared" si="97"/>
        <v>0</v>
      </c>
      <c r="I663" s="8">
        <f t="shared" si="98"/>
        <v>0</v>
      </c>
      <c r="J663" s="105" t="b">
        <f t="shared" si="99"/>
        <v>1</v>
      </c>
      <c r="K663" s="79" t="b">
        <f t="shared" si="100"/>
        <v>1</v>
      </c>
    </row>
    <row r="664" spans="1:11" s="79" customFormat="1" ht="110.25">
      <c r="A664" s="284" t="s">
        <v>795</v>
      </c>
      <c r="B664" s="9"/>
      <c r="C664" s="13" t="s">
        <v>795</v>
      </c>
      <c r="D664" s="8">
        <f t="shared" si="102"/>
        <v>0</v>
      </c>
      <c r="E664" s="8">
        <v>0</v>
      </c>
      <c r="F664" s="8">
        <v>0</v>
      </c>
      <c r="G664" s="8">
        <f t="shared" si="96"/>
        <v>0</v>
      </c>
      <c r="H664" s="8">
        <f t="shared" si="97"/>
        <v>0</v>
      </c>
      <c r="I664" s="8">
        <f t="shared" si="98"/>
        <v>0</v>
      </c>
      <c r="J664" s="105" t="b">
        <f t="shared" si="99"/>
        <v>1</v>
      </c>
      <c r="K664" s="79" t="b">
        <f t="shared" si="100"/>
        <v>1</v>
      </c>
    </row>
    <row r="665" spans="1:11" s="79" customFormat="1" ht="94.5">
      <c r="A665" s="284" t="s">
        <v>951</v>
      </c>
      <c r="B665" s="9"/>
      <c r="C665" s="13" t="s">
        <v>951</v>
      </c>
      <c r="D665" s="8">
        <f t="shared" si="102"/>
        <v>0</v>
      </c>
      <c r="E665" s="8">
        <v>0</v>
      </c>
      <c r="F665" s="8">
        <v>0</v>
      </c>
      <c r="G665" s="8">
        <f t="shared" si="96"/>
        <v>0</v>
      </c>
      <c r="H665" s="8">
        <f t="shared" si="97"/>
        <v>0</v>
      </c>
      <c r="I665" s="8">
        <f t="shared" si="98"/>
        <v>0</v>
      </c>
      <c r="J665" s="105" t="b">
        <f t="shared" si="99"/>
        <v>1</v>
      </c>
      <c r="K665" s="79" t="b">
        <f t="shared" si="100"/>
        <v>1</v>
      </c>
    </row>
    <row r="666" spans="1:11" s="79" customFormat="1" ht="110.25">
      <c r="A666" s="284" t="s">
        <v>796</v>
      </c>
      <c r="B666" s="9"/>
      <c r="C666" s="13" t="s">
        <v>796</v>
      </c>
      <c r="D666" s="8">
        <f t="shared" si="102"/>
        <v>0</v>
      </c>
      <c r="E666" s="8">
        <v>0</v>
      </c>
      <c r="F666" s="8">
        <v>0</v>
      </c>
      <c r="G666" s="8">
        <f t="shared" si="96"/>
        <v>0</v>
      </c>
      <c r="H666" s="8">
        <f t="shared" si="97"/>
        <v>0</v>
      </c>
      <c r="I666" s="8">
        <f t="shared" si="98"/>
        <v>0</v>
      </c>
      <c r="J666" s="105" t="b">
        <f t="shared" si="99"/>
        <v>1</v>
      </c>
      <c r="K666" s="79" t="b">
        <f t="shared" si="100"/>
        <v>1</v>
      </c>
    </row>
    <row r="667" spans="1:11" s="79" customFormat="1" ht="78.75">
      <c r="A667" s="284" t="s">
        <v>370</v>
      </c>
      <c r="B667" s="9"/>
      <c r="C667" s="12" t="s">
        <v>370</v>
      </c>
      <c r="D667" s="8">
        <f t="shared" si="102"/>
        <v>0</v>
      </c>
      <c r="E667" s="8">
        <f>0</f>
        <v>0</v>
      </c>
      <c r="F667" s="8">
        <f>0</f>
        <v>0</v>
      </c>
      <c r="G667" s="8">
        <f t="shared" si="96"/>
        <v>0</v>
      </c>
      <c r="H667" s="8">
        <f t="shared" si="97"/>
        <v>0</v>
      </c>
      <c r="I667" s="8">
        <f t="shared" si="98"/>
        <v>0</v>
      </c>
      <c r="J667" s="105" t="b">
        <f t="shared" si="99"/>
        <v>1</v>
      </c>
      <c r="K667" s="79" t="b">
        <f t="shared" si="100"/>
        <v>1</v>
      </c>
    </row>
    <row r="668" spans="1:11" s="79" customFormat="1" ht="15.75">
      <c r="A668" s="284" t="s">
        <v>950</v>
      </c>
      <c r="B668" s="9"/>
      <c r="C668" s="12" t="s">
        <v>950</v>
      </c>
      <c r="D668" s="8">
        <f t="shared" si="102"/>
        <v>0</v>
      </c>
      <c r="E668" s="8">
        <v>0</v>
      </c>
      <c r="F668" s="8">
        <v>0</v>
      </c>
      <c r="G668" s="8">
        <f t="shared" si="96"/>
        <v>0</v>
      </c>
      <c r="H668" s="8">
        <f t="shared" si="97"/>
        <v>0</v>
      </c>
      <c r="I668" s="8">
        <f t="shared" si="98"/>
        <v>0</v>
      </c>
      <c r="J668" s="105" t="b">
        <f t="shared" si="99"/>
        <v>1</v>
      </c>
      <c r="K668" s="79" t="b">
        <f t="shared" si="100"/>
        <v>1</v>
      </c>
    </row>
    <row r="669" spans="1:11" s="79" customFormat="1" ht="15.75">
      <c r="A669" s="281" t="s">
        <v>842</v>
      </c>
      <c r="B669" s="10"/>
      <c r="C669" s="12" t="s">
        <v>842</v>
      </c>
      <c r="D669" s="8">
        <f>'786прил2ПланГРБС Отчёт'!F743</f>
        <v>4629399.1</v>
      </c>
      <c r="E669" s="8">
        <f>'786прил2ПланГРБС Отчёт'!G743</f>
        <v>0</v>
      </c>
      <c r="F669" s="8">
        <f>'786прил2ПланГРБС Отчёт'!H743</f>
        <v>4629399.1</v>
      </c>
      <c r="G669" s="8">
        <f t="shared" si="96"/>
        <v>4629399.1</v>
      </c>
      <c r="H669" s="8">
        <f t="shared" si="97"/>
        <v>0</v>
      </c>
      <c r="I669" s="8">
        <f t="shared" si="98"/>
        <v>4629399.1</v>
      </c>
      <c r="J669" s="105" t="b">
        <f t="shared" si="99"/>
        <v>1</v>
      </c>
      <c r="K669" s="79" t="b">
        <f t="shared" si="100"/>
        <v>1</v>
      </c>
    </row>
    <row r="670" spans="1:17" s="79" customFormat="1" ht="31.5">
      <c r="A670" s="9" t="s">
        <v>221</v>
      </c>
      <c r="B670" s="9" t="s">
        <v>885</v>
      </c>
      <c r="C670" s="26" t="s">
        <v>949</v>
      </c>
      <c r="D670" s="25">
        <f aca="true" t="shared" si="103" ref="D670:F681">D683</f>
        <v>15630.2</v>
      </c>
      <c r="E670" s="25">
        <f t="shared" si="103"/>
        <v>15317.5</v>
      </c>
      <c r="F670" s="25">
        <f t="shared" si="103"/>
        <v>312.7</v>
      </c>
      <c r="G670" s="25">
        <f t="shared" si="96"/>
        <v>15630.2</v>
      </c>
      <c r="H670" s="25">
        <f t="shared" si="97"/>
        <v>15317.5</v>
      </c>
      <c r="I670" s="25">
        <f t="shared" si="98"/>
        <v>312.7</v>
      </c>
      <c r="J670" s="105" t="b">
        <f t="shared" si="99"/>
        <v>1</v>
      </c>
      <c r="K670" s="79" t="b">
        <f t="shared" si="100"/>
        <v>1</v>
      </c>
      <c r="L670" s="79" t="b">
        <f>D670='786прил2ПланГРБС Отчёт'!F761</f>
        <v>1</v>
      </c>
      <c r="M670" s="79" t="b">
        <f>E670='786прил2ПланГРБС Отчёт'!G761</f>
        <v>1</v>
      </c>
      <c r="N670" s="79" t="b">
        <f>F670='786прил2ПланГРБС Отчёт'!H761</f>
        <v>1</v>
      </c>
      <c r="O670" s="79" t="b">
        <f>G670='786прил2ПланГРБС Отчёт'!I761</f>
        <v>1</v>
      </c>
      <c r="P670" s="79" t="b">
        <f>H670='786прил2ПланГРБС Отчёт'!J761</f>
        <v>1</v>
      </c>
      <c r="Q670" s="79" t="b">
        <f>I670='786прил2ПланГРБС Отчёт'!K761</f>
        <v>1</v>
      </c>
    </row>
    <row r="671" spans="1:11" s="79" customFormat="1" ht="47.25">
      <c r="A671" s="9"/>
      <c r="B671" s="9"/>
      <c r="C671" s="12" t="s">
        <v>953</v>
      </c>
      <c r="D671" s="8">
        <f t="shared" si="103"/>
        <v>0</v>
      </c>
      <c r="E671" s="8">
        <f t="shared" si="103"/>
        <v>0</v>
      </c>
      <c r="F671" s="8">
        <f t="shared" si="103"/>
        <v>0</v>
      </c>
      <c r="G671" s="8">
        <f t="shared" si="96"/>
        <v>0</v>
      </c>
      <c r="H671" s="8">
        <f t="shared" si="97"/>
        <v>0</v>
      </c>
      <c r="I671" s="8">
        <f t="shared" si="98"/>
        <v>0</v>
      </c>
      <c r="J671" s="105" t="b">
        <f t="shared" si="99"/>
        <v>1</v>
      </c>
      <c r="K671" s="79" t="b">
        <f t="shared" si="100"/>
        <v>1</v>
      </c>
    </row>
    <row r="672" spans="1:11" s="79" customFormat="1" ht="15.75">
      <c r="A672" s="9"/>
      <c r="B672" s="9"/>
      <c r="C672" s="12" t="s">
        <v>352</v>
      </c>
      <c r="D672" s="8"/>
      <c r="E672" s="8"/>
      <c r="F672" s="8"/>
      <c r="G672" s="8">
        <f t="shared" si="96"/>
        <v>0</v>
      </c>
      <c r="H672" s="8">
        <f t="shared" si="97"/>
        <v>0</v>
      </c>
      <c r="I672" s="8">
        <f t="shared" si="98"/>
        <v>0</v>
      </c>
      <c r="J672" s="105" t="b">
        <f t="shared" si="99"/>
        <v>1</v>
      </c>
      <c r="K672" s="79" t="b">
        <f t="shared" si="100"/>
        <v>1</v>
      </c>
    </row>
    <row r="673" spans="1:11" s="79" customFormat="1" ht="94.5">
      <c r="A673" s="9"/>
      <c r="B673" s="9"/>
      <c r="C673" s="12" t="s">
        <v>952</v>
      </c>
      <c r="D673" s="8">
        <f t="shared" si="103"/>
        <v>0</v>
      </c>
      <c r="E673" s="8">
        <f t="shared" si="103"/>
        <v>0</v>
      </c>
      <c r="F673" s="8">
        <f t="shared" si="103"/>
        <v>0</v>
      </c>
      <c r="G673" s="8">
        <f t="shared" si="96"/>
        <v>0</v>
      </c>
      <c r="H673" s="8">
        <f t="shared" si="97"/>
        <v>0</v>
      </c>
      <c r="I673" s="8">
        <f t="shared" si="98"/>
        <v>0</v>
      </c>
      <c r="J673" s="105" t="b">
        <f t="shared" si="99"/>
        <v>1</v>
      </c>
      <c r="K673" s="79" t="b">
        <f t="shared" si="100"/>
        <v>1</v>
      </c>
    </row>
    <row r="674" spans="1:11" s="79" customFormat="1" ht="78.75">
      <c r="A674" s="9"/>
      <c r="B674" s="9"/>
      <c r="C674" s="13" t="s">
        <v>353</v>
      </c>
      <c r="D674" s="8">
        <f t="shared" si="103"/>
        <v>0</v>
      </c>
      <c r="E674" s="8">
        <f t="shared" si="103"/>
        <v>0</v>
      </c>
      <c r="F674" s="8">
        <f t="shared" si="103"/>
        <v>0</v>
      </c>
      <c r="G674" s="8">
        <f t="shared" si="96"/>
        <v>0</v>
      </c>
      <c r="H674" s="8">
        <f t="shared" si="97"/>
        <v>0</v>
      </c>
      <c r="I674" s="8">
        <f t="shared" si="98"/>
        <v>0</v>
      </c>
      <c r="J674" s="105" t="b">
        <f t="shared" si="99"/>
        <v>1</v>
      </c>
      <c r="K674" s="79" t="b">
        <f t="shared" si="100"/>
        <v>1</v>
      </c>
    </row>
    <row r="675" spans="1:11" s="79" customFormat="1" ht="110.25">
      <c r="A675" s="9"/>
      <c r="B675" s="9"/>
      <c r="C675" s="13" t="s">
        <v>354</v>
      </c>
      <c r="D675" s="8">
        <f t="shared" si="103"/>
        <v>0</v>
      </c>
      <c r="E675" s="8">
        <f t="shared" si="103"/>
        <v>0</v>
      </c>
      <c r="F675" s="8">
        <f t="shared" si="103"/>
        <v>0</v>
      </c>
      <c r="G675" s="8">
        <f t="shared" si="96"/>
        <v>0</v>
      </c>
      <c r="H675" s="8">
        <f t="shared" si="97"/>
        <v>0</v>
      </c>
      <c r="I675" s="8">
        <f t="shared" si="98"/>
        <v>0</v>
      </c>
      <c r="J675" s="105" t="b">
        <f t="shared" si="99"/>
        <v>1</v>
      </c>
      <c r="K675" s="79" t="b">
        <f t="shared" si="100"/>
        <v>1</v>
      </c>
    </row>
    <row r="676" spans="1:11" s="79" customFormat="1" ht="78.75">
      <c r="A676" s="9"/>
      <c r="B676" s="9"/>
      <c r="C676" s="13" t="s">
        <v>794</v>
      </c>
      <c r="D676" s="8">
        <f t="shared" si="103"/>
        <v>0</v>
      </c>
      <c r="E676" s="8">
        <f t="shared" si="103"/>
        <v>0</v>
      </c>
      <c r="F676" s="8">
        <f t="shared" si="103"/>
        <v>0</v>
      </c>
      <c r="G676" s="8">
        <f t="shared" si="96"/>
        <v>0</v>
      </c>
      <c r="H676" s="8">
        <f t="shared" si="97"/>
        <v>0</v>
      </c>
      <c r="I676" s="8">
        <f t="shared" si="98"/>
        <v>0</v>
      </c>
      <c r="J676" s="105" t="b">
        <f t="shared" si="99"/>
        <v>1</v>
      </c>
      <c r="K676" s="79" t="b">
        <f t="shared" si="100"/>
        <v>1</v>
      </c>
    </row>
    <row r="677" spans="1:11" s="79" customFormat="1" ht="110.25">
      <c r="A677" s="9"/>
      <c r="B677" s="9"/>
      <c r="C677" s="13" t="s">
        <v>795</v>
      </c>
      <c r="D677" s="8">
        <f t="shared" si="103"/>
        <v>0</v>
      </c>
      <c r="E677" s="8">
        <f t="shared" si="103"/>
        <v>0</v>
      </c>
      <c r="F677" s="8">
        <f t="shared" si="103"/>
        <v>0</v>
      </c>
      <c r="G677" s="8">
        <f t="shared" si="96"/>
        <v>0</v>
      </c>
      <c r="H677" s="8">
        <f t="shared" si="97"/>
        <v>0</v>
      </c>
      <c r="I677" s="8">
        <f t="shared" si="98"/>
        <v>0</v>
      </c>
      <c r="J677" s="105" t="b">
        <f t="shared" si="99"/>
        <v>1</v>
      </c>
      <c r="K677" s="79" t="b">
        <f t="shared" si="100"/>
        <v>1</v>
      </c>
    </row>
    <row r="678" spans="1:11" s="79" customFormat="1" ht="94.5">
      <c r="A678" s="9"/>
      <c r="B678" s="9"/>
      <c r="C678" s="13" t="s">
        <v>951</v>
      </c>
      <c r="D678" s="8">
        <f t="shared" si="103"/>
        <v>0</v>
      </c>
      <c r="E678" s="8">
        <f t="shared" si="103"/>
        <v>0</v>
      </c>
      <c r="F678" s="8">
        <f t="shared" si="103"/>
        <v>0</v>
      </c>
      <c r="G678" s="8">
        <f t="shared" si="96"/>
        <v>0</v>
      </c>
      <c r="H678" s="8">
        <f t="shared" si="97"/>
        <v>0</v>
      </c>
      <c r="I678" s="8">
        <f t="shared" si="98"/>
        <v>0</v>
      </c>
      <c r="J678" s="105" t="b">
        <f t="shared" si="99"/>
        <v>1</v>
      </c>
      <c r="K678" s="79" t="b">
        <f t="shared" si="100"/>
        <v>1</v>
      </c>
    </row>
    <row r="679" spans="1:11" s="79" customFormat="1" ht="110.25">
      <c r="A679" s="9"/>
      <c r="B679" s="9"/>
      <c r="C679" s="13" t="s">
        <v>796</v>
      </c>
      <c r="D679" s="8">
        <f t="shared" si="103"/>
        <v>0</v>
      </c>
      <c r="E679" s="8">
        <f t="shared" si="103"/>
        <v>0</v>
      </c>
      <c r="F679" s="8">
        <f t="shared" si="103"/>
        <v>0</v>
      </c>
      <c r="G679" s="8">
        <f t="shared" si="96"/>
        <v>0</v>
      </c>
      <c r="H679" s="8">
        <f t="shared" si="97"/>
        <v>0</v>
      </c>
      <c r="I679" s="8">
        <f t="shared" si="98"/>
        <v>0</v>
      </c>
      <c r="J679" s="105" t="b">
        <f t="shared" si="99"/>
        <v>1</v>
      </c>
      <c r="K679" s="79" t="b">
        <f t="shared" si="100"/>
        <v>1</v>
      </c>
    </row>
    <row r="680" spans="1:11" s="79" customFormat="1" ht="78.75">
      <c r="A680" s="9"/>
      <c r="B680" s="9"/>
      <c r="C680" s="12" t="s">
        <v>370</v>
      </c>
      <c r="D680" s="8">
        <f t="shared" si="103"/>
        <v>0</v>
      </c>
      <c r="E680" s="8">
        <f t="shared" si="103"/>
        <v>0</v>
      </c>
      <c r="F680" s="8">
        <f t="shared" si="103"/>
        <v>0</v>
      </c>
      <c r="G680" s="8">
        <f t="shared" si="96"/>
        <v>0</v>
      </c>
      <c r="H680" s="8">
        <f t="shared" si="97"/>
        <v>0</v>
      </c>
      <c r="I680" s="8">
        <f t="shared" si="98"/>
        <v>0</v>
      </c>
      <c r="J680" s="105" t="b">
        <f t="shared" si="99"/>
        <v>1</v>
      </c>
      <c r="K680" s="79" t="b">
        <f t="shared" si="100"/>
        <v>1</v>
      </c>
    </row>
    <row r="681" spans="1:11" s="79" customFormat="1" ht="15.75">
      <c r="A681" s="9"/>
      <c r="B681" s="9"/>
      <c r="C681" s="12" t="s">
        <v>950</v>
      </c>
      <c r="D681" s="8">
        <f t="shared" si="103"/>
        <v>0</v>
      </c>
      <c r="E681" s="8">
        <f t="shared" si="103"/>
        <v>0</v>
      </c>
      <c r="F681" s="8">
        <f t="shared" si="103"/>
        <v>0</v>
      </c>
      <c r="G681" s="8">
        <f t="shared" si="96"/>
        <v>0</v>
      </c>
      <c r="H681" s="8">
        <f t="shared" si="97"/>
        <v>0</v>
      </c>
      <c r="I681" s="8">
        <f t="shared" si="98"/>
        <v>0</v>
      </c>
      <c r="J681" s="105" t="b">
        <f t="shared" si="99"/>
        <v>1</v>
      </c>
      <c r="K681" s="79" t="b">
        <f t="shared" si="100"/>
        <v>1</v>
      </c>
    </row>
    <row r="682" spans="1:11" s="79" customFormat="1" ht="15.75">
      <c r="A682" s="10"/>
      <c r="B682" s="10"/>
      <c r="C682" s="12" t="s">
        <v>842</v>
      </c>
      <c r="D682" s="8">
        <f>D695</f>
        <v>15630.2</v>
      </c>
      <c r="E682" s="8">
        <f>E695</f>
        <v>15317.5</v>
      </c>
      <c r="F682" s="8">
        <f>F695</f>
        <v>312.7</v>
      </c>
      <c r="G682" s="8">
        <f t="shared" si="96"/>
        <v>15630.2</v>
      </c>
      <c r="H682" s="8">
        <f t="shared" si="97"/>
        <v>15317.5</v>
      </c>
      <c r="I682" s="8">
        <f t="shared" si="98"/>
        <v>312.7</v>
      </c>
      <c r="J682" s="105" t="b">
        <f t="shared" si="99"/>
        <v>1</v>
      </c>
      <c r="K682" s="79" t="b">
        <f t="shared" si="100"/>
        <v>1</v>
      </c>
    </row>
    <row r="683" spans="1:11" s="79" customFormat="1" ht="34.5" customHeight="1">
      <c r="A683" s="9" t="s">
        <v>894</v>
      </c>
      <c r="B683" s="9" t="s">
        <v>705</v>
      </c>
      <c r="C683" s="26" t="s">
        <v>949</v>
      </c>
      <c r="D683" s="25">
        <f>D684+D694+D695</f>
        <v>15630.2</v>
      </c>
      <c r="E683" s="25">
        <f>E684+E694+E695</f>
        <v>15317.5</v>
      </c>
      <c r="F683" s="25">
        <f>F684+F694+F695</f>
        <v>312.7</v>
      </c>
      <c r="G683" s="25">
        <f t="shared" si="96"/>
        <v>15630.2</v>
      </c>
      <c r="H683" s="25">
        <f t="shared" si="97"/>
        <v>15317.5</v>
      </c>
      <c r="I683" s="25">
        <f t="shared" si="98"/>
        <v>312.7</v>
      </c>
      <c r="J683" s="105" t="b">
        <f t="shared" si="99"/>
        <v>1</v>
      </c>
      <c r="K683" s="79" t="b">
        <f t="shared" si="100"/>
        <v>1</v>
      </c>
    </row>
    <row r="684" spans="1:11" s="79" customFormat="1" ht="47.25">
      <c r="A684" s="9"/>
      <c r="B684" s="9"/>
      <c r="C684" s="12" t="s">
        <v>953</v>
      </c>
      <c r="D684" s="8">
        <f>D686+D693</f>
        <v>0</v>
      </c>
      <c r="E684" s="8">
        <f>E686+E693</f>
        <v>0</v>
      </c>
      <c r="F684" s="8">
        <f>F686+F693</f>
        <v>0</v>
      </c>
      <c r="G684" s="8">
        <f t="shared" si="96"/>
        <v>0</v>
      </c>
      <c r="H684" s="8">
        <f t="shared" si="97"/>
        <v>0</v>
      </c>
      <c r="I684" s="8">
        <f t="shared" si="98"/>
        <v>0</v>
      </c>
      <c r="J684" s="105" t="b">
        <f t="shared" si="99"/>
        <v>1</v>
      </c>
      <c r="K684" s="79" t="b">
        <f t="shared" si="100"/>
        <v>1</v>
      </c>
    </row>
    <row r="685" spans="1:11" s="79" customFormat="1" ht="15.75">
      <c r="A685" s="9"/>
      <c r="B685" s="9"/>
      <c r="C685" s="12" t="s">
        <v>352</v>
      </c>
      <c r="D685" s="8"/>
      <c r="E685" s="8"/>
      <c r="F685" s="8"/>
      <c r="G685" s="8">
        <f t="shared" si="96"/>
        <v>0</v>
      </c>
      <c r="H685" s="8">
        <f t="shared" si="97"/>
        <v>0</v>
      </c>
      <c r="I685" s="8">
        <f t="shared" si="98"/>
        <v>0</v>
      </c>
      <c r="J685" s="105" t="b">
        <f t="shared" si="99"/>
        <v>1</v>
      </c>
      <c r="K685" s="79" t="b">
        <f t="shared" si="100"/>
        <v>1</v>
      </c>
    </row>
    <row r="686" spans="1:11" s="79" customFormat="1" ht="94.5">
      <c r="A686" s="9"/>
      <c r="B686" s="9"/>
      <c r="C686" s="12" t="s">
        <v>952</v>
      </c>
      <c r="D686" s="8">
        <f>SUM(D687:D692)</f>
        <v>0</v>
      </c>
      <c r="E686" s="8">
        <f>SUM(E687:E692)</f>
        <v>0</v>
      </c>
      <c r="F686" s="8">
        <f>SUM(F687:F692)</f>
        <v>0</v>
      </c>
      <c r="G686" s="8">
        <f t="shared" si="96"/>
        <v>0</v>
      </c>
      <c r="H686" s="8">
        <f t="shared" si="97"/>
        <v>0</v>
      </c>
      <c r="I686" s="8">
        <f t="shared" si="98"/>
        <v>0</v>
      </c>
      <c r="J686" s="105" t="b">
        <f t="shared" si="99"/>
        <v>1</v>
      </c>
      <c r="K686" s="79" t="b">
        <f t="shared" si="100"/>
        <v>1</v>
      </c>
    </row>
    <row r="687" spans="1:11" s="79" customFormat="1" ht="78.75">
      <c r="A687" s="9"/>
      <c r="B687" s="9"/>
      <c r="C687" s="13" t="s">
        <v>353</v>
      </c>
      <c r="D687" s="8">
        <f aca="true" t="shared" si="104" ref="D687:D692">E687+F687</f>
        <v>0</v>
      </c>
      <c r="E687" s="8">
        <v>0</v>
      </c>
      <c r="F687" s="8">
        <v>0</v>
      </c>
      <c r="G687" s="8">
        <f t="shared" si="96"/>
        <v>0</v>
      </c>
      <c r="H687" s="8">
        <f t="shared" si="97"/>
        <v>0</v>
      </c>
      <c r="I687" s="8">
        <f t="shared" si="98"/>
        <v>0</v>
      </c>
      <c r="J687" s="105" t="b">
        <f t="shared" si="99"/>
        <v>1</v>
      </c>
      <c r="K687" s="79" t="b">
        <f t="shared" si="100"/>
        <v>1</v>
      </c>
    </row>
    <row r="688" spans="1:11" s="79" customFormat="1" ht="110.25">
      <c r="A688" s="9"/>
      <c r="B688" s="9"/>
      <c r="C688" s="13" t="s">
        <v>354</v>
      </c>
      <c r="D688" s="8">
        <f t="shared" si="104"/>
        <v>0</v>
      </c>
      <c r="E688" s="8">
        <v>0</v>
      </c>
      <c r="F688" s="8">
        <v>0</v>
      </c>
      <c r="G688" s="8">
        <f t="shared" si="96"/>
        <v>0</v>
      </c>
      <c r="H688" s="8">
        <f t="shared" si="97"/>
        <v>0</v>
      </c>
      <c r="I688" s="8">
        <f t="shared" si="98"/>
        <v>0</v>
      </c>
      <c r="J688" s="105" t="b">
        <f t="shared" si="99"/>
        <v>1</v>
      </c>
      <c r="K688" s="79" t="b">
        <f t="shared" si="100"/>
        <v>1</v>
      </c>
    </row>
    <row r="689" spans="1:11" s="79" customFormat="1" ht="78.75">
      <c r="A689" s="9"/>
      <c r="B689" s="9"/>
      <c r="C689" s="13" t="s">
        <v>794</v>
      </c>
      <c r="D689" s="8">
        <f t="shared" si="104"/>
        <v>0</v>
      </c>
      <c r="E689" s="8">
        <v>0</v>
      </c>
      <c r="F689" s="8">
        <v>0</v>
      </c>
      <c r="G689" s="8">
        <f t="shared" si="96"/>
        <v>0</v>
      </c>
      <c r="H689" s="8">
        <f t="shared" si="97"/>
        <v>0</v>
      </c>
      <c r="I689" s="8">
        <f t="shared" si="98"/>
        <v>0</v>
      </c>
      <c r="J689" s="105" t="b">
        <f t="shared" si="99"/>
        <v>1</v>
      </c>
      <c r="K689" s="79" t="b">
        <f t="shared" si="100"/>
        <v>1</v>
      </c>
    </row>
    <row r="690" spans="1:11" s="79" customFormat="1" ht="110.25">
      <c r="A690" s="9"/>
      <c r="B690" s="9"/>
      <c r="C690" s="13" t="s">
        <v>795</v>
      </c>
      <c r="D690" s="8">
        <f t="shared" si="104"/>
        <v>0</v>
      </c>
      <c r="E690" s="8">
        <v>0</v>
      </c>
      <c r="F690" s="8">
        <v>0</v>
      </c>
      <c r="G690" s="8">
        <f t="shared" si="96"/>
        <v>0</v>
      </c>
      <c r="H690" s="8">
        <f t="shared" si="97"/>
        <v>0</v>
      </c>
      <c r="I690" s="8">
        <f t="shared" si="98"/>
        <v>0</v>
      </c>
      <c r="J690" s="105" t="b">
        <f t="shared" si="99"/>
        <v>1</v>
      </c>
      <c r="K690" s="79" t="b">
        <f t="shared" si="100"/>
        <v>1</v>
      </c>
    </row>
    <row r="691" spans="1:11" s="79" customFormat="1" ht="94.5">
      <c r="A691" s="9"/>
      <c r="B691" s="9"/>
      <c r="C691" s="13" t="s">
        <v>951</v>
      </c>
      <c r="D691" s="8">
        <f t="shared" si="104"/>
        <v>0</v>
      </c>
      <c r="E691" s="8">
        <v>0</v>
      </c>
      <c r="F691" s="8">
        <v>0</v>
      </c>
      <c r="G691" s="8">
        <f t="shared" si="96"/>
        <v>0</v>
      </c>
      <c r="H691" s="8">
        <f t="shared" si="97"/>
        <v>0</v>
      </c>
      <c r="I691" s="8">
        <f t="shared" si="98"/>
        <v>0</v>
      </c>
      <c r="J691" s="105" t="b">
        <f t="shared" si="99"/>
        <v>1</v>
      </c>
      <c r="K691" s="79" t="b">
        <f t="shared" si="100"/>
        <v>1</v>
      </c>
    </row>
    <row r="692" spans="1:11" s="79" customFormat="1" ht="110.25">
      <c r="A692" s="9"/>
      <c r="B692" s="9"/>
      <c r="C692" s="13" t="s">
        <v>796</v>
      </c>
      <c r="D692" s="8">
        <f t="shared" si="104"/>
        <v>0</v>
      </c>
      <c r="E692" s="8">
        <v>0</v>
      </c>
      <c r="F692" s="8">
        <v>0</v>
      </c>
      <c r="G692" s="8">
        <f t="shared" si="96"/>
        <v>0</v>
      </c>
      <c r="H692" s="8">
        <f t="shared" si="97"/>
        <v>0</v>
      </c>
      <c r="I692" s="8">
        <f t="shared" si="98"/>
        <v>0</v>
      </c>
      <c r="J692" s="105" t="b">
        <f t="shared" si="99"/>
        <v>1</v>
      </c>
      <c r="K692" s="79" t="b">
        <f t="shared" si="100"/>
        <v>1</v>
      </c>
    </row>
    <row r="693" spans="1:11" s="79" customFormat="1" ht="78.75">
      <c r="A693" s="9"/>
      <c r="B693" s="9"/>
      <c r="C693" s="12" t="s">
        <v>370</v>
      </c>
      <c r="D693" s="8">
        <f>E693+F693</f>
        <v>0</v>
      </c>
      <c r="E693" s="8">
        <v>0</v>
      </c>
      <c r="F693" s="8">
        <v>0</v>
      </c>
      <c r="G693" s="8">
        <f t="shared" si="96"/>
        <v>0</v>
      </c>
      <c r="H693" s="8">
        <f t="shared" si="97"/>
        <v>0</v>
      </c>
      <c r="I693" s="8">
        <f t="shared" si="98"/>
        <v>0</v>
      </c>
      <c r="J693" s="105" t="b">
        <f t="shared" si="99"/>
        <v>1</v>
      </c>
      <c r="K693" s="79" t="b">
        <f t="shared" si="100"/>
        <v>1</v>
      </c>
    </row>
    <row r="694" spans="1:11" s="79" customFormat="1" ht="15.75">
      <c r="A694" s="9"/>
      <c r="B694" s="9"/>
      <c r="C694" s="12" t="s">
        <v>950</v>
      </c>
      <c r="D694" s="8">
        <f>E694+F694</f>
        <v>0</v>
      </c>
      <c r="E694" s="8">
        <v>0</v>
      </c>
      <c r="F694" s="8">
        <v>0</v>
      </c>
      <c r="G694" s="8">
        <f t="shared" si="96"/>
        <v>0</v>
      </c>
      <c r="H694" s="8">
        <f t="shared" si="97"/>
        <v>0</v>
      </c>
      <c r="I694" s="8">
        <f t="shared" si="98"/>
        <v>0</v>
      </c>
      <c r="J694" s="105" t="b">
        <f t="shared" si="99"/>
        <v>1</v>
      </c>
      <c r="K694" s="79" t="b">
        <f t="shared" si="100"/>
        <v>1</v>
      </c>
    </row>
    <row r="695" spans="1:11" s="79" customFormat="1" ht="15.75">
      <c r="A695" s="9"/>
      <c r="B695" s="9"/>
      <c r="C695" s="12" t="s">
        <v>842</v>
      </c>
      <c r="D695" s="8">
        <f>'786прил2ПланГРБС Отчёт'!F764</f>
        <v>15630.2</v>
      </c>
      <c r="E695" s="8">
        <f>'786прил2ПланГРБС Отчёт'!G764</f>
        <v>15317.5</v>
      </c>
      <c r="F695" s="8">
        <f>'786прил2ПланГРБС Отчёт'!H764</f>
        <v>312.7</v>
      </c>
      <c r="G695" s="8">
        <f t="shared" si="96"/>
        <v>15630.2</v>
      </c>
      <c r="H695" s="8">
        <f t="shared" si="97"/>
        <v>15317.5</v>
      </c>
      <c r="I695" s="8">
        <f t="shared" si="98"/>
        <v>312.7</v>
      </c>
      <c r="J695" s="105" t="b">
        <f t="shared" si="99"/>
        <v>1</v>
      </c>
      <c r="K695" s="79" t="b">
        <f t="shared" si="100"/>
        <v>1</v>
      </c>
    </row>
    <row r="696" spans="1:11" s="79" customFormat="1" ht="57" customHeight="1">
      <c r="A696" s="7" t="s">
        <v>601</v>
      </c>
      <c r="B696" s="7" t="s">
        <v>602</v>
      </c>
      <c r="C696" s="26" t="s">
        <v>949</v>
      </c>
      <c r="D696" s="25">
        <v>0</v>
      </c>
      <c r="E696" s="25">
        <v>0</v>
      </c>
      <c r="F696" s="25">
        <v>0</v>
      </c>
      <c r="G696" s="25">
        <f t="shared" si="96"/>
        <v>0</v>
      </c>
      <c r="H696" s="25">
        <f t="shared" si="97"/>
        <v>0</v>
      </c>
      <c r="I696" s="25">
        <f t="shared" si="98"/>
        <v>0</v>
      </c>
      <c r="J696" s="105" t="b">
        <f t="shared" si="99"/>
        <v>1</v>
      </c>
      <c r="K696" s="79" t="b">
        <f t="shared" si="100"/>
        <v>1</v>
      </c>
    </row>
    <row r="697" spans="1:11" s="79" customFormat="1" ht="47.25">
      <c r="A697" s="9"/>
      <c r="B697" s="9"/>
      <c r="C697" s="12" t="s">
        <v>953</v>
      </c>
      <c r="D697" s="8">
        <v>0</v>
      </c>
      <c r="E697" s="8">
        <v>0</v>
      </c>
      <c r="F697" s="8">
        <v>0</v>
      </c>
      <c r="G697" s="8">
        <f t="shared" si="96"/>
        <v>0</v>
      </c>
      <c r="H697" s="8">
        <f t="shared" si="97"/>
        <v>0</v>
      </c>
      <c r="I697" s="8">
        <f t="shared" si="98"/>
        <v>0</v>
      </c>
      <c r="J697" s="105" t="b">
        <f t="shared" si="99"/>
        <v>1</v>
      </c>
      <c r="K697" s="79" t="b">
        <f t="shared" si="100"/>
        <v>1</v>
      </c>
    </row>
    <row r="698" spans="1:11" s="79" customFormat="1" ht="15.75">
      <c r="A698" s="9"/>
      <c r="B698" s="9"/>
      <c r="C698" s="12" t="s">
        <v>352</v>
      </c>
      <c r="D698" s="8">
        <v>0</v>
      </c>
      <c r="E698" s="8">
        <v>0</v>
      </c>
      <c r="F698" s="8">
        <v>0</v>
      </c>
      <c r="G698" s="8">
        <f t="shared" si="96"/>
        <v>0</v>
      </c>
      <c r="H698" s="8">
        <f t="shared" si="97"/>
        <v>0</v>
      </c>
      <c r="I698" s="8">
        <f t="shared" si="98"/>
        <v>0</v>
      </c>
      <c r="J698" s="105" t="b">
        <f t="shared" si="99"/>
        <v>1</v>
      </c>
      <c r="K698" s="79" t="b">
        <f t="shared" si="100"/>
        <v>1</v>
      </c>
    </row>
    <row r="699" spans="1:11" s="79" customFormat="1" ht="94.5">
      <c r="A699" s="9"/>
      <c r="B699" s="9"/>
      <c r="C699" s="12" t="s">
        <v>952</v>
      </c>
      <c r="D699" s="8">
        <v>0</v>
      </c>
      <c r="E699" s="8">
        <v>0</v>
      </c>
      <c r="F699" s="8">
        <v>0</v>
      </c>
      <c r="G699" s="8">
        <f t="shared" si="96"/>
        <v>0</v>
      </c>
      <c r="H699" s="8">
        <f t="shared" si="97"/>
        <v>0</v>
      </c>
      <c r="I699" s="8">
        <f t="shared" si="98"/>
        <v>0</v>
      </c>
      <c r="J699" s="105" t="b">
        <f t="shared" si="99"/>
        <v>1</v>
      </c>
      <c r="K699" s="79" t="b">
        <f t="shared" si="100"/>
        <v>1</v>
      </c>
    </row>
    <row r="700" spans="1:11" s="79" customFormat="1" ht="78.75">
      <c r="A700" s="9"/>
      <c r="B700" s="9"/>
      <c r="C700" s="13" t="s">
        <v>353</v>
      </c>
      <c r="D700" s="8">
        <v>0</v>
      </c>
      <c r="E700" s="8">
        <v>0</v>
      </c>
      <c r="F700" s="8">
        <v>0</v>
      </c>
      <c r="G700" s="8">
        <f t="shared" si="96"/>
        <v>0</v>
      </c>
      <c r="H700" s="8">
        <f t="shared" si="97"/>
        <v>0</v>
      </c>
      <c r="I700" s="8">
        <f t="shared" si="98"/>
        <v>0</v>
      </c>
      <c r="J700" s="105" t="b">
        <f t="shared" si="99"/>
        <v>1</v>
      </c>
      <c r="K700" s="79" t="b">
        <f t="shared" si="100"/>
        <v>1</v>
      </c>
    </row>
    <row r="701" spans="1:11" s="79" customFormat="1" ht="110.25">
      <c r="A701" s="9"/>
      <c r="B701" s="9"/>
      <c r="C701" s="13" t="s">
        <v>354</v>
      </c>
      <c r="D701" s="8">
        <v>0</v>
      </c>
      <c r="E701" s="8">
        <v>0</v>
      </c>
      <c r="F701" s="8">
        <v>0</v>
      </c>
      <c r="G701" s="8">
        <f t="shared" si="96"/>
        <v>0</v>
      </c>
      <c r="H701" s="8">
        <f t="shared" si="97"/>
        <v>0</v>
      </c>
      <c r="I701" s="8">
        <f t="shared" si="98"/>
        <v>0</v>
      </c>
      <c r="J701" s="105" t="b">
        <f t="shared" si="99"/>
        <v>1</v>
      </c>
      <c r="K701" s="79" t="b">
        <f t="shared" si="100"/>
        <v>1</v>
      </c>
    </row>
    <row r="702" spans="1:11" s="79" customFormat="1" ht="78.75">
      <c r="A702" s="9"/>
      <c r="B702" s="9"/>
      <c r="C702" s="13" t="s">
        <v>794</v>
      </c>
      <c r="D702" s="8">
        <v>0</v>
      </c>
      <c r="E702" s="8">
        <v>0</v>
      </c>
      <c r="F702" s="8">
        <v>0</v>
      </c>
      <c r="G702" s="8">
        <f t="shared" si="96"/>
        <v>0</v>
      </c>
      <c r="H702" s="8">
        <f t="shared" si="97"/>
        <v>0</v>
      </c>
      <c r="I702" s="8">
        <f t="shared" si="98"/>
        <v>0</v>
      </c>
      <c r="J702" s="105" t="b">
        <f t="shared" si="99"/>
        <v>1</v>
      </c>
      <c r="K702" s="79" t="b">
        <f t="shared" si="100"/>
        <v>1</v>
      </c>
    </row>
    <row r="703" spans="1:11" s="79" customFormat="1" ht="110.25">
      <c r="A703" s="9"/>
      <c r="B703" s="9"/>
      <c r="C703" s="13" t="s">
        <v>795</v>
      </c>
      <c r="D703" s="8">
        <v>0</v>
      </c>
      <c r="E703" s="8">
        <v>0</v>
      </c>
      <c r="F703" s="8">
        <v>0</v>
      </c>
      <c r="G703" s="8">
        <f t="shared" si="96"/>
        <v>0</v>
      </c>
      <c r="H703" s="8">
        <f t="shared" si="97"/>
        <v>0</v>
      </c>
      <c r="I703" s="8">
        <f t="shared" si="98"/>
        <v>0</v>
      </c>
      <c r="J703" s="105" t="b">
        <f t="shared" si="99"/>
        <v>1</v>
      </c>
      <c r="K703" s="79" t="b">
        <f t="shared" si="100"/>
        <v>1</v>
      </c>
    </row>
    <row r="704" spans="1:11" s="79" customFormat="1" ht="94.5">
      <c r="A704" s="9"/>
      <c r="B704" s="9"/>
      <c r="C704" s="13" t="s">
        <v>951</v>
      </c>
      <c r="D704" s="8">
        <v>0</v>
      </c>
      <c r="E704" s="8">
        <v>0</v>
      </c>
      <c r="F704" s="8">
        <v>0</v>
      </c>
      <c r="G704" s="8">
        <f t="shared" si="96"/>
        <v>0</v>
      </c>
      <c r="H704" s="8">
        <f t="shared" si="97"/>
        <v>0</v>
      </c>
      <c r="I704" s="8">
        <f t="shared" si="98"/>
        <v>0</v>
      </c>
      <c r="J704" s="105" t="b">
        <f t="shared" si="99"/>
        <v>1</v>
      </c>
      <c r="K704" s="79" t="b">
        <f t="shared" si="100"/>
        <v>1</v>
      </c>
    </row>
    <row r="705" spans="1:11" s="79" customFormat="1" ht="110.25">
      <c r="A705" s="9"/>
      <c r="B705" s="9"/>
      <c r="C705" s="13" t="s">
        <v>796</v>
      </c>
      <c r="D705" s="8">
        <v>0</v>
      </c>
      <c r="E705" s="8">
        <v>0</v>
      </c>
      <c r="F705" s="8">
        <v>0</v>
      </c>
      <c r="G705" s="8">
        <f t="shared" si="96"/>
        <v>0</v>
      </c>
      <c r="H705" s="8">
        <f t="shared" si="97"/>
        <v>0</v>
      </c>
      <c r="I705" s="8">
        <f t="shared" si="98"/>
        <v>0</v>
      </c>
      <c r="J705" s="105" t="b">
        <f t="shared" si="99"/>
        <v>1</v>
      </c>
      <c r="K705" s="79" t="b">
        <f t="shared" si="100"/>
        <v>1</v>
      </c>
    </row>
    <row r="706" spans="1:11" s="79" customFormat="1" ht="78.75">
      <c r="A706" s="9"/>
      <c r="B706" s="9"/>
      <c r="C706" s="12" t="s">
        <v>370</v>
      </c>
      <c r="D706" s="8">
        <v>0</v>
      </c>
      <c r="E706" s="8">
        <v>0</v>
      </c>
      <c r="F706" s="8">
        <v>0</v>
      </c>
      <c r="G706" s="8">
        <f t="shared" si="96"/>
        <v>0</v>
      </c>
      <c r="H706" s="8">
        <f t="shared" si="97"/>
        <v>0</v>
      </c>
      <c r="I706" s="8">
        <f t="shared" si="98"/>
        <v>0</v>
      </c>
      <c r="J706" s="105" t="b">
        <f t="shared" si="99"/>
        <v>1</v>
      </c>
      <c r="K706" s="79" t="b">
        <f t="shared" si="100"/>
        <v>1</v>
      </c>
    </row>
    <row r="707" spans="1:11" s="79" customFormat="1" ht="15.75">
      <c r="A707" s="9"/>
      <c r="B707" s="9"/>
      <c r="C707" s="12" t="s">
        <v>950</v>
      </c>
      <c r="D707" s="8">
        <v>0</v>
      </c>
      <c r="E707" s="8">
        <v>0</v>
      </c>
      <c r="F707" s="8">
        <v>0</v>
      </c>
      <c r="G707" s="8">
        <f t="shared" si="96"/>
        <v>0</v>
      </c>
      <c r="H707" s="8">
        <f t="shared" si="97"/>
        <v>0</v>
      </c>
      <c r="I707" s="8">
        <f t="shared" si="98"/>
        <v>0</v>
      </c>
      <c r="J707" s="105" t="b">
        <f t="shared" si="99"/>
        <v>1</v>
      </c>
      <c r="K707" s="79" t="b">
        <f t="shared" si="100"/>
        <v>1</v>
      </c>
    </row>
    <row r="708" spans="1:11" s="79" customFormat="1" ht="15.75">
      <c r="A708" s="9"/>
      <c r="B708" s="9"/>
      <c r="C708" s="12" t="s">
        <v>842</v>
      </c>
      <c r="D708" s="8">
        <v>0</v>
      </c>
      <c r="E708" s="8">
        <v>0</v>
      </c>
      <c r="F708" s="8">
        <v>0</v>
      </c>
      <c r="G708" s="8">
        <f t="shared" si="96"/>
        <v>0</v>
      </c>
      <c r="H708" s="8">
        <f t="shared" si="97"/>
        <v>0</v>
      </c>
      <c r="I708" s="8">
        <f t="shared" si="98"/>
        <v>0</v>
      </c>
      <c r="J708" s="105" t="b">
        <f t="shared" si="99"/>
        <v>1</v>
      </c>
      <c r="K708" s="79" t="b">
        <f t="shared" si="100"/>
        <v>1</v>
      </c>
    </row>
    <row r="709" spans="1:11" s="79" customFormat="1" ht="33" customHeight="1">
      <c r="A709" s="7" t="s">
        <v>604</v>
      </c>
      <c r="B709" s="148" t="s">
        <v>603</v>
      </c>
      <c r="C709" s="94" t="s">
        <v>949</v>
      </c>
      <c r="D709" s="25">
        <v>0</v>
      </c>
      <c r="E709" s="25">
        <v>0</v>
      </c>
      <c r="F709" s="25">
        <v>0</v>
      </c>
      <c r="G709" s="25">
        <f t="shared" si="96"/>
        <v>0</v>
      </c>
      <c r="H709" s="25">
        <f t="shared" si="97"/>
        <v>0</v>
      </c>
      <c r="I709" s="25">
        <f t="shared" si="98"/>
        <v>0</v>
      </c>
      <c r="J709" s="105" t="b">
        <f t="shared" si="99"/>
        <v>1</v>
      </c>
      <c r="K709" s="79" t="b">
        <f t="shared" si="100"/>
        <v>1</v>
      </c>
    </row>
    <row r="710" spans="1:11" s="79" customFormat="1" ht="47.25">
      <c r="A710" s="9"/>
      <c r="B710" s="149"/>
      <c r="C710" s="95" t="s">
        <v>953</v>
      </c>
      <c r="D710" s="8">
        <v>0</v>
      </c>
      <c r="E710" s="8">
        <v>0</v>
      </c>
      <c r="F710" s="8">
        <v>0</v>
      </c>
      <c r="G710" s="8">
        <f t="shared" si="96"/>
        <v>0</v>
      </c>
      <c r="H710" s="8">
        <f t="shared" si="97"/>
        <v>0</v>
      </c>
      <c r="I710" s="8">
        <f t="shared" si="98"/>
        <v>0</v>
      </c>
      <c r="J710" s="105" t="b">
        <f t="shared" si="99"/>
        <v>1</v>
      </c>
      <c r="K710" s="79" t="b">
        <f t="shared" si="100"/>
        <v>1</v>
      </c>
    </row>
    <row r="711" spans="1:11" s="79" customFormat="1" ht="15.75">
      <c r="A711" s="9"/>
      <c r="B711" s="149"/>
      <c r="C711" s="95" t="s">
        <v>352</v>
      </c>
      <c r="D711" s="8">
        <v>0</v>
      </c>
      <c r="E711" s="8">
        <v>0</v>
      </c>
      <c r="F711" s="8">
        <v>0</v>
      </c>
      <c r="G711" s="8">
        <f t="shared" si="96"/>
        <v>0</v>
      </c>
      <c r="H711" s="8">
        <f t="shared" si="97"/>
        <v>0</v>
      </c>
      <c r="I711" s="8">
        <f t="shared" si="98"/>
        <v>0</v>
      </c>
      <c r="J711" s="105" t="b">
        <f t="shared" si="99"/>
        <v>1</v>
      </c>
      <c r="K711" s="79" t="b">
        <f t="shared" si="100"/>
        <v>1</v>
      </c>
    </row>
    <row r="712" spans="1:11" s="79" customFormat="1" ht="94.5">
      <c r="A712" s="9"/>
      <c r="B712" s="149"/>
      <c r="C712" s="95" t="s">
        <v>952</v>
      </c>
      <c r="D712" s="8">
        <v>0</v>
      </c>
      <c r="E712" s="8">
        <v>0</v>
      </c>
      <c r="F712" s="8">
        <v>0</v>
      </c>
      <c r="G712" s="8">
        <f t="shared" si="96"/>
        <v>0</v>
      </c>
      <c r="H712" s="8">
        <f t="shared" si="97"/>
        <v>0</v>
      </c>
      <c r="I712" s="8">
        <f t="shared" si="98"/>
        <v>0</v>
      </c>
      <c r="J712" s="105" t="b">
        <f t="shared" si="99"/>
        <v>1</v>
      </c>
      <c r="K712" s="79" t="b">
        <f t="shared" si="100"/>
        <v>1</v>
      </c>
    </row>
    <row r="713" spans="1:11" s="79" customFormat="1" ht="78.75">
      <c r="A713" s="9"/>
      <c r="B713" s="149"/>
      <c r="C713" s="96" t="s">
        <v>353</v>
      </c>
      <c r="D713" s="8">
        <v>0</v>
      </c>
      <c r="E713" s="8">
        <v>0</v>
      </c>
      <c r="F713" s="8">
        <v>0</v>
      </c>
      <c r="G713" s="8">
        <f t="shared" si="96"/>
        <v>0</v>
      </c>
      <c r="H713" s="8">
        <f t="shared" si="97"/>
        <v>0</v>
      </c>
      <c r="I713" s="8">
        <f t="shared" si="98"/>
        <v>0</v>
      </c>
      <c r="J713" s="105" t="b">
        <f t="shared" si="99"/>
        <v>1</v>
      </c>
      <c r="K713" s="79" t="b">
        <f t="shared" si="100"/>
        <v>1</v>
      </c>
    </row>
    <row r="714" spans="1:11" s="79" customFormat="1" ht="110.25">
      <c r="A714" s="9"/>
      <c r="B714" s="149"/>
      <c r="C714" s="96" t="s">
        <v>354</v>
      </c>
      <c r="D714" s="8">
        <v>0</v>
      </c>
      <c r="E714" s="8">
        <v>0</v>
      </c>
      <c r="F714" s="8">
        <v>0</v>
      </c>
      <c r="G714" s="8">
        <f t="shared" si="96"/>
        <v>0</v>
      </c>
      <c r="H714" s="8">
        <f t="shared" si="97"/>
        <v>0</v>
      </c>
      <c r="I714" s="8">
        <f t="shared" si="98"/>
        <v>0</v>
      </c>
      <c r="J714" s="105" t="b">
        <f t="shared" si="99"/>
        <v>1</v>
      </c>
      <c r="K714" s="79" t="b">
        <f t="shared" si="100"/>
        <v>1</v>
      </c>
    </row>
    <row r="715" spans="1:11" s="79" customFormat="1" ht="78.75">
      <c r="A715" s="9"/>
      <c r="B715" s="149"/>
      <c r="C715" s="96" t="s">
        <v>794</v>
      </c>
      <c r="D715" s="8">
        <v>0</v>
      </c>
      <c r="E715" s="8">
        <v>0</v>
      </c>
      <c r="F715" s="8">
        <v>0</v>
      </c>
      <c r="G715" s="8">
        <f aca="true" t="shared" si="105" ref="G715:G763">D715</f>
        <v>0</v>
      </c>
      <c r="H715" s="8">
        <f aca="true" t="shared" si="106" ref="H715:H763">E715</f>
        <v>0</v>
      </c>
      <c r="I715" s="8">
        <f aca="true" t="shared" si="107" ref="I715:I763">F715</f>
        <v>0</v>
      </c>
      <c r="J715" s="105" t="b">
        <f t="shared" si="99"/>
        <v>1</v>
      </c>
      <c r="K715" s="79" t="b">
        <f t="shared" si="100"/>
        <v>1</v>
      </c>
    </row>
    <row r="716" spans="1:11" s="79" customFormat="1" ht="110.25">
      <c r="A716" s="9"/>
      <c r="B716" s="149"/>
      <c r="C716" s="96" t="s">
        <v>795</v>
      </c>
      <c r="D716" s="8">
        <v>0</v>
      </c>
      <c r="E716" s="8">
        <v>0</v>
      </c>
      <c r="F716" s="8">
        <v>0</v>
      </c>
      <c r="G716" s="8">
        <f t="shared" si="105"/>
        <v>0</v>
      </c>
      <c r="H716" s="8">
        <f t="shared" si="106"/>
        <v>0</v>
      </c>
      <c r="I716" s="8">
        <f t="shared" si="107"/>
        <v>0</v>
      </c>
      <c r="J716" s="105" t="b">
        <f t="shared" si="99"/>
        <v>1</v>
      </c>
      <c r="K716" s="79" t="b">
        <f t="shared" si="100"/>
        <v>1</v>
      </c>
    </row>
    <row r="717" spans="1:11" s="79" customFormat="1" ht="94.5">
      <c r="A717" s="9"/>
      <c r="B717" s="149"/>
      <c r="C717" s="96" t="s">
        <v>951</v>
      </c>
      <c r="D717" s="8">
        <v>0</v>
      </c>
      <c r="E717" s="8">
        <v>0</v>
      </c>
      <c r="F717" s="8">
        <v>0</v>
      </c>
      <c r="G717" s="8">
        <f t="shared" si="105"/>
        <v>0</v>
      </c>
      <c r="H717" s="8">
        <f t="shared" si="106"/>
        <v>0</v>
      </c>
      <c r="I717" s="8">
        <f t="shared" si="107"/>
        <v>0</v>
      </c>
      <c r="J717" s="105" t="b">
        <f aca="true" t="shared" si="108" ref="J717:J775">E717+F717=D717</f>
        <v>1</v>
      </c>
      <c r="K717" s="79" t="b">
        <f aca="true" t="shared" si="109" ref="K717:K775">H717+I717=G717</f>
        <v>1</v>
      </c>
    </row>
    <row r="718" spans="1:11" s="79" customFormat="1" ht="110.25">
      <c r="A718" s="9"/>
      <c r="B718" s="149"/>
      <c r="C718" s="96" t="s">
        <v>796</v>
      </c>
      <c r="D718" s="8">
        <v>0</v>
      </c>
      <c r="E718" s="8">
        <v>0</v>
      </c>
      <c r="F718" s="8">
        <v>0</v>
      </c>
      <c r="G718" s="8">
        <f t="shared" si="105"/>
        <v>0</v>
      </c>
      <c r="H718" s="8">
        <f t="shared" si="106"/>
        <v>0</v>
      </c>
      <c r="I718" s="8">
        <f t="shared" si="107"/>
        <v>0</v>
      </c>
      <c r="J718" s="105" t="b">
        <f t="shared" si="108"/>
        <v>1</v>
      </c>
      <c r="K718" s="79" t="b">
        <f t="shared" si="109"/>
        <v>1</v>
      </c>
    </row>
    <row r="719" spans="1:11" s="79" customFormat="1" ht="78.75">
      <c r="A719" s="9"/>
      <c r="B719" s="149"/>
      <c r="C719" s="95" t="s">
        <v>370</v>
      </c>
      <c r="D719" s="8">
        <v>0</v>
      </c>
      <c r="E719" s="8">
        <v>0</v>
      </c>
      <c r="F719" s="8">
        <v>0</v>
      </c>
      <c r="G719" s="8">
        <f t="shared" si="105"/>
        <v>0</v>
      </c>
      <c r="H719" s="8">
        <f t="shared" si="106"/>
        <v>0</v>
      </c>
      <c r="I719" s="8">
        <f t="shared" si="107"/>
        <v>0</v>
      </c>
      <c r="J719" s="105" t="b">
        <f t="shared" si="108"/>
        <v>1</v>
      </c>
      <c r="K719" s="79" t="b">
        <f t="shared" si="109"/>
        <v>1</v>
      </c>
    </row>
    <row r="720" spans="1:11" s="79" customFormat="1" ht="15.75">
      <c r="A720" s="9"/>
      <c r="B720" s="149"/>
      <c r="C720" s="95" t="s">
        <v>950</v>
      </c>
      <c r="D720" s="8">
        <v>0</v>
      </c>
      <c r="E720" s="8">
        <v>0</v>
      </c>
      <c r="F720" s="8">
        <v>0</v>
      </c>
      <c r="G720" s="8">
        <f t="shared" si="105"/>
        <v>0</v>
      </c>
      <c r="H720" s="8">
        <f t="shared" si="106"/>
        <v>0</v>
      </c>
      <c r="I720" s="8">
        <f t="shared" si="107"/>
        <v>0</v>
      </c>
      <c r="J720" s="105" t="b">
        <f t="shared" si="108"/>
        <v>1</v>
      </c>
      <c r="K720" s="79" t="b">
        <f t="shared" si="109"/>
        <v>1</v>
      </c>
    </row>
    <row r="721" spans="1:11" s="79" customFormat="1" ht="15.75">
      <c r="A721" s="10"/>
      <c r="B721" s="150"/>
      <c r="C721" s="95" t="s">
        <v>842</v>
      </c>
      <c r="D721" s="8">
        <v>0</v>
      </c>
      <c r="E721" s="8">
        <v>0</v>
      </c>
      <c r="F721" s="8">
        <v>0</v>
      </c>
      <c r="G721" s="8">
        <f t="shared" si="105"/>
        <v>0</v>
      </c>
      <c r="H721" s="8">
        <f t="shared" si="106"/>
        <v>0</v>
      </c>
      <c r="I721" s="8">
        <f t="shared" si="107"/>
        <v>0</v>
      </c>
      <c r="J721" s="105" t="b">
        <f t="shared" si="108"/>
        <v>1</v>
      </c>
      <c r="K721" s="79" t="b">
        <f t="shared" si="109"/>
        <v>1</v>
      </c>
    </row>
    <row r="722" spans="1:11" s="79" customFormat="1" ht="64.5" customHeight="1">
      <c r="A722" s="9" t="s">
        <v>605</v>
      </c>
      <c r="B722" s="9" t="s">
        <v>0</v>
      </c>
      <c r="C722" s="26" t="s">
        <v>949</v>
      </c>
      <c r="D722" s="25">
        <v>0</v>
      </c>
      <c r="E722" s="25">
        <v>0</v>
      </c>
      <c r="F722" s="25">
        <v>0</v>
      </c>
      <c r="G722" s="25">
        <f t="shared" si="105"/>
        <v>0</v>
      </c>
      <c r="H722" s="25">
        <f t="shared" si="106"/>
        <v>0</v>
      </c>
      <c r="I722" s="25">
        <f t="shared" si="107"/>
        <v>0</v>
      </c>
      <c r="J722" s="105" t="b">
        <f t="shared" si="108"/>
        <v>1</v>
      </c>
      <c r="K722" s="79" t="b">
        <f t="shared" si="109"/>
        <v>1</v>
      </c>
    </row>
    <row r="723" spans="1:11" s="79" customFormat="1" ht="47.25">
      <c r="A723" s="9"/>
      <c r="B723" s="9"/>
      <c r="C723" s="12" t="s">
        <v>953</v>
      </c>
      <c r="D723" s="8">
        <v>0</v>
      </c>
      <c r="E723" s="8">
        <v>0</v>
      </c>
      <c r="F723" s="8">
        <v>0</v>
      </c>
      <c r="G723" s="8">
        <f t="shared" si="105"/>
        <v>0</v>
      </c>
      <c r="H723" s="8">
        <f t="shared" si="106"/>
        <v>0</v>
      </c>
      <c r="I723" s="8">
        <f t="shared" si="107"/>
        <v>0</v>
      </c>
      <c r="J723" s="105" t="b">
        <f t="shared" si="108"/>
        <v>1</v>
      </c>
      <c r="K723" s="79" t="b">
        <f t="shared" si="109"/>
        <v>1</v>
      </c>
    </row>
    <row r="724" spans="1:11" s="79" customFormat="1" ht="15.75">
      <c r="A724" s="9"/>
      <c r="B724" s="9"/>
      <c r="C724" s="12" t="s">
        <v>352</v>
      </c>
      <c r="D724" s="8">
        <v>0</v>
      </c>
      <c r="E724" s="8">
        <v>0</v>
      </c>
      <c r="F724" s="8">
        <v>0</v>
      </c>
      <c r="G724" s="8">
        <f t="shared" si="105"/>
        <v>0</v>
      </c>
      <c r="H724" s="8">
        <f t="shared" si="106"/>
        <v>0</v>
      </c>
      <c r="I724" s="8">
        <f t="shared" si="107"/>
        <v>0</v>
      </c>
      <c r="J724" s="105" t="b">
        <f t="shared" si="108"/>
        <v>1</v>
      </c>
      <c r="K724" s="79" t="b">
        <f t="shared" si="109"/>
        <v>1</v>
      </c>
    </row>
    <row r="725" spans="1:11" s="79" customFormat="1" ht="94.5">
      <c r="A725" s="9"/>
      <c r="B725" s="9"/>
      <c r="C725" s="12" t="s">
        <v>952</v>
      </c>
      <c r="D725" s="8">
        <v>0</v>
      </c>
      <c r="E725" s="8">
        <v>0</v>
      </c>
      <c r="F725" s="8">
        <v>0</v>
      </c>
      <c r="G725" s="8">
        <f t="shared" si="105"/>
        <v>0</v>
      </c>
      <c r="H725" s="8">
        <f t="shared" si="106"/>
        <v>0</v>
      </c>
      <c r="I725" s="8">
        <f t="shared" si="107"/>
        <v>0</v>
      </c>
      <c r="J725" s="105" t="b">
        <f t="shared" si="108"/>
        <v>1</v>
      </c>
      <c r="K725" s="79" t="b">
        <f t="shared" si="109"/>
        <v>1</v>
      </c>
    </row>
    <row r="726" spans="1:11" s="79" customFormat="1" ht="78.75">
      <c r="A726" s="9"/>
      <c r="B726" s="9"/>
      <c r="C726" s="13" t="s">
        <v>353</v>
      </c>
      <c r="D726" s="8">
        <v>0</v>
      </c>
      <c r="E726" s="8">
        <v>0</v>
      </c>
      <c r="F726" s="8">
        <v>0</v>
      </c>
      <c r="G726" s="8">
        <f t="shared" si="105"/>
        <v>0</v>
      </c>
      <c r="H726" s="8">
        <f t="shared" si="106"/>
        <v>0</v>
      </c>
      <c r="I726" s="8">
        <f t="shared" si="107"/>
        <v>0</v>
      </c>
      <c r="J726" s="105" t="b">
        <f t="shared" si="108"/>
        <v>1</v>
      </c>
      <c r="K726" s="79" t="b">
        <f t="shared" si="109"/>
        <v>1</v>
      </c>
    </row>
    <row r="727" spans="1:11" s="79" customFormat="1" ht="110.25">
      <c r="A727" s="9"/>
      <c r="B727" s="9"/>
      <c r="C727" s="13" t="s">
        <v>354</v>
      </c>
      <c r="D727" s="8">
        <v>0</v>
      </c>
      <c r="E727" s="8">
        <v>0</v>
      </c>
      <c r="F727" s="8">
        <v>0</v>
      </c>
      <c r="G727" s="8">
        <f t="shared" si="105"/>
        <v>0</v>
      </c>
      <c r="H727" s="8">
        <f t="shared" si="106"/>
        <v>0</v>
      </c>
      <c r="I727" s="8">
        <f t="shared" si="107"/>
        <v>0</v>
      </c>
      <c r="J727" s="105" t="b">
        <f t="shared" si="108"/>
        <v>1</v>
      </c>
      <c r="K727" s="79" t="b">
        <f t="shared" si="109"/>
        <v>1</v>
      </c>
    </row>
    <row r="728" spans="1:11" s="79" customFormat="1" ht="78.75">
      <c r="A728" s="9"/>
      <c r="B728" s="9"/>
      <c r="C728" s="13" t="s">
        <v>794</v>
      </c>
      <c r="D728" s="8">
        <v>0</v>
      </c>
      <c r="E728" s="8">
        <v>0</v>
      </c>
      <c r="F728" s="8">
        <v>0</v>
      </c>
      <c r="G728" s="8">
        <f t="shared" si="105"/>
        <v>0</v>
      </c>
      <c r="H728" s="8">
        <f t="shared" si="106"/>
        <v>0</v>
      </c>
      <c r="I728" s="8">
        <f t="shared" si="107"/>
        <v>0</v>
      </c>
      <c r="J728" s="105" t="b">
        <f t="shared" si="108"/>
        <v>1</v>
      </c>
      <c r="K728" s="79" t="b">
        <f t="shared" si="109"/>
        <v>1</v>
      </c>
    </row>
    <row r="729" spans="1:11" s="79" customFormat="1" ht="110.25">
      <c r="A729" s="9"/>
      <c r="B729" s="9"/>
      <c r="C729" s="13" t="s">
        <v>795</v>
      </c>
      <c r="D729" s="8">
        <v>0</v>
      </c>
      <c r="E729" s="8">
        <v>0</v>
      </c>
      <c r="F729" s="8">
        <v>0</v>
      </c>
      <c r="G729" s="8">
        <f t="shared" si="105"/>
        <v>0</v>
      </c>
      <c r="H729" s="8">
        <f t="shared" si="106"/>
        <v>0</v>
      </c>
      <c r="I729" s="8">
        <f t="shared" si="107"/>
        <v>0</v>
      </c>
      <c r="J729" s="105" t="b">
        <f t="shared" si="108"/>
        <v>1</v>
      </c>
      <c r="K729" s="79" t="b">
        <f t="shared" si="109"/>
        <v>1</v>
      </c>
    </row>
    <row r="730" spans="1:11" s="79" customFormat="1" ht="94.5">
      <c r="A730" s="9"/>
      <c r="B730" s="9"/>
      <c r="C730" s="13" t="s">
        <v>951</v>
      </c>
      <c r="D730" s="8">
        <v>0</v>
      </c>
      <c r="E730" s="8">
        <v>0</v>
      </c>
      <c r="F730" s="8">
        <v>0</v>
      </c>
      <c r="G730" s="8">
        <f t="shared" si="105"/>
        <v>0</v>
      </c>
      <c r="H730" s="8">
        <f t="shared" si="106"/>
        <v>0</v>
      </c>
      <c r="I730" s="8">
        <f t="shared" si="107"/>
        <v>0</v>
      </c>
      <c r="J730" s="105" t="b">
        <f t="shared" si="108"/>
        <v>1</v>
      </c>
      <c r="K730" s="79" t="b">
        <f t="shared" si="109"/>
        <v>1</v>
      </c>
    </row>
    <row r="731" spans="1:11" s="79" customFormat="1" ht="110.25">
      <c r="A731" s="9"/>
      <c r="B731" s="9"/>
      <c r="C731" s="13" t="s">
        <v>796</v>
      </c>
      <c r="D731" s="8">
        <v>0</v>
      </c>
      <c r="E731" s="8">
        <v>0</v>
      </c>
      <c r="F731" s="8">
        <v>0</v>
      </c>
      <c r="G731" s="8">
        <f t="shared" si="105"/>
        <v>0</v>
      </c>
      <c r="H731" s="8">
        <f t="shared" si="106"/>
        <v>0</v>
      </c>
      <c r="I731" s="8">
        <f t="shared" si="107"/>
        <v>0</v>
      </c>
      <c r="J731" s="105" t="b">
        <f t="shared" si="108"/>
        <v>1</v>
      </c>
      <c r="K731" s="79" t="b">
        <f t="shared" si="109"/>
        <v>1</v>
      </c>
    </row>
    <row r="732" spans="1:11" s="79" customFormat="1" ht="78.75">
      <c r="A732" s="9"/>
      <c r="B732" s="9"/>
      <c r="C732" s="12" t="s">
        <v>370</v>
      </c>
      <c r="D732" s="8">
        <v>0</v>
      </c>
      <c r="E732" s="8">
        <v>0</v>
      </c>
      <c r="F732" s="8">
        <v>0</v>
      </c>
      <c r="G732" s="8">
        <f t="shared" si="105"/>
        <v>0</v>
      </c>
      <c r="H732" s="8">
        <f t="shared" si="106"/>
        <v>0</v>
      </c>
      <c r="I732" s="8">
        <f t="shared" si="107"/>
        <v>0</v>
      </c>
      <c r="J732" s="105" t="b">
        <f t="shared" si="108"/>
        <v>1</v>
      </c>
      <c r="K732" s="79" t="b">
        <f t="shared" si="109"/>
        <v>1</v>
      </c>
    </row>
    <row r="733" spans="1:11" s="79" customFormat="1" ht="15.75">
      <c r="A733" s="9"/>
      <c r="B733" s="9"/>
      <c r="C733" s="12" t="s">
        <v>950</v>
      </c>
      <c r="D733" s="8">
        <v>0</v>
      </c>
      <c r="E733" s="8">
        <v>0</v>
      </c>
      <c r="F733" s="8">
        <v>0</v>
      </c>
      <c r="G733" s="8">
        <f t="shared" si="105"/>
        <v>0</v>
      </c>
      <c r="H733" s="8">
        <f t="shared" si="106"/>
        <v>0</v>
      </c>
      <c r="I733" s="8">
        <f t="shared" si="107"/>
        <v>0</v>
      </c>
      <c r="J733" s="105" t="b">
        <f t="shared" si="108"/>
        <v>1</v>
      </c>
      <c r="K733" s="79" t="b">
        <f t="shared" si="109"/>
        <v>1</v>
      </c>
    </row>
    <row r="734" spans="1:11" s="79" customFormat="1" ht="15.75">
      <c r="A734" s="10"/>
      <c r="B734" s="10"/>
      <c r="C734" s="12" t="s">
        <v>842</v>
      </c>
      <c r="D734" s="8">
        <v>0</v>
      </c>
      <c r="E734" s="8">
        <v>0</v>
      </c>
      <c r="F734" s="8">
        <v>0</v>
      </c>
      <c r="G734" s="8">
        <f t="shared" si="105"/>
        <v>0</v>
      </c>
      <c r="H734" s="8">
        <f t="shared" si="106"/>
        <v>0</v>
      </c>
      <c r="I734" s="8">
        <f t="shared" si="107"/>
        <v>0</v>
      </c>
      <c r="J734" s="105" t="b">
        <f t="shared" si="108"/>
        <v>1</v>
      </c>
      <c r="K734" s="79" t="b">
        <f t="shared" si="109"/>
        <v>1</v>
      </c>
    </row>
    <row r="735" spans="1:11" s="79" customFormat="1" ht="47.25">
      <c r="A735" s="9" t="s">
        <v>793</v>
      </c>
      <c r="B735" s="9" t="s">
        <v>912</v>
      </c>
      <c r="C735" s="26" t="s">
        <v>949</v>
      </c>
      <c r="D735" s="8">
        <f aca="true" t="shared" si="110" ref="D735:D745">E735+F735</f>
        <v>0</v>
      </c>
      <c r="E735" s="8">
        <f>E736+E746+E747</f>
        <v>0</v>
      </c>
      <c r="F735" s="8">
        <f>F736+F746+F747</f>
        <v>0</v>
      </c>
      <c r="G735" s="8">
        <f t="shared" si="105"/>
        <v>0</v>
      </c>
      <c r="H735" s="8">
        <f t="shared" si="106"/>
        <v>0</v>
      </c>
      <c r="I735" s="8">
        <f t="shared" si="107"/>
        <v>0</v>
      </c>
      <c r="J735" s="105" t="b">
        <f t="shared" si="108"/>
        <v>1</v>
      </c>
      <c r="K735" s="79" t="b">
        <f t="shared" si="109"/>
        <v>1</v>
      </c>
    </row>
    <row r="736" spans="1:11" s="79" customFormat="1" ht="47.25">
      <c r="A736" s="9"/>
      <c r="B736" s="9"/>
      <c r="C736" s="12" t="s">
        <v>953</v>
      </c>
      <c r="D736" s="8">
        <f t="shared" si="110"/>
        <v>0</v>
      </c>
      <c r="E736" s="8">
        <v>0</v>
      </c>
      <c r="F736" s="8">
        <v>0</v>
      </c>
      <c r="G736" s="8">
        <f t="shared" si="105"/>
        <v>0</v>
      </c>
      <c r="H736" s="8">
        <f t="shared" si="106"/>
        <v>0</v>
      </c>
      <c r="I736" s="8">
        <f t="shared" si="107"/>
        <v>0</v>
      </c>
      <c r="J736" s="105" t="b">
        <f t="shared" si="108"/>
        <v>1</v>
      </c>
      <c r="K736" s="79" t="b">
        <f t="shared" si="109"/>
        <v>1</v>
      </c>
    </row>
    <row r="737" spans="1:11" s="79" customFormat="1" ht="15.75">
      <c r="A737" s="9"/>
      <c r="B737" s="9"/>
      <c r="C737" s="12" t="s">
        <v>352</v>
      </c>
      <c r="D737" s="8"/>
      <c r="E737" s="8"/>
      <c r="F737" s="8"/>
      <c r="G737" s="8">
        <f t="shared" si="105"/>
        <v>0</v>
      </c>
      <c r="H737" s="8">
        <f t="shared" si="106"/>
        <v>0</v>
      </c>
      <c r="I737" s="8">
        <f t="shared" si="107"/>
        <v>0</v>
      </c>
      <c r="J737" s="105" t="b">
        <f t="shared" si="108"/>
        <v>1</v>
      </c>
      <c r="K737" s="79" t="b">
        <f t="shared" si="109"/>
        <v>1</v>
      </c>
    </row>
    <row r="738" spans="1:11" s="79" customFormat="1" ht="94.5">
      <c r="A738" s="9"/>
      <c r="B738" s="9"/>
      <c r="C738" s="12" t="s">
        <v>952</v>
      </c>
      <c r="D738" s="8">
        <f t="shared" si="110"/>
        <v>0</v>
      </c>
      <c r="E738" s="8">
        <v>0</v>
      </c>
      <c r="F738" s="8">
        <v>0</v>
      </c>
      <c r="G738" s="8">
        <f t="shared" si="105"/>
        <v>0</v>
      </c>
      <c r="H738" s="8">
        <f t="shared" si="106"/>
        <v>0</v>
      </c>
      <c r="I738" s="8">
        <f t="shared" si="107"/>
        <v>0</v>
      </c>
      <c r="J738" s="105" t="b">
        <f t="shared" si="108"/>
        <v>1</v>
      </c>
      <c r="K738" s="79" t="b">
        <f t="shared" si="109"/>
        <v>1</v>
      </c>
    </row>
    <row r="739" spans="1:11" s="79" customFormat="1" ht="78.75">
      <c r="A739" s="9"/>
      <c r="B739" s="9"/>
      <c r="C739" s="13" t="s">
        <v>353</v>
      </c>
      <c r="D739" s="8">
        <f t="shared" si="110"/>
        <v>0</v>
      </c>
      <c r="E739" s="8">
        <v>0</v>
      </c>
      <c r="F739" s="8">
        <v>0</v>
      </c>
      <c r="G739" s="8">
        <f t="shared" si="105"/>
        <v>0</v>
      </c>
      <c r="H739" s="8">
        <f t="shared" si="106"/>
        <v>0</v>
      </c>
      <c r="I739" s="8">
        <f t="shared" si="107"/>
        <v>0</v>
      </c>
      <c r="J739" s="105" t="b">
        <f t="shared" si="108"/>
        <v>1</v>
      </c>
      <c r="K739" s="79" t="b">
        <f t="shared" si="109"/>
        <v>1</v>
      </c>
    </row>
    <row r="740" spans="1:11" s="79" customFormat="1" ht="110.25">
      <c r="A740" s="9"/>
      <c r="B740" s="9"/>
      <c r="C740" s="13" t="s">
        <v>354</v>
      </c>
      <c r="D740" s="8">
        <f t="shared" si="110"/>
        <v>0</v>
      </c>
      <c r="E740" s="8">
        <v>0</v>
      </c>
      <c r="F740" s="8">
        <v>0</v>
      </c>
      <c r="G740" s="8">
        <f t="shared" si="105"/>
        <v>0</v>
      </c>
      <c r="H740" s="8">
        <f t="shared" si="106"/>
        <v>0</v>
      </c>
      <c r="I740" s="8">
        <f t="shared" si="107"/>
        <v>0</v>
      </c>
      <c r="J740" s="105" t="b">
        <f t="shared" si="108"/>
        <v>1</v>
      </c>
      <c r="K740" s="79" t="b">
        <f t="shared" si="109"/>
        <v>1</v>
      </c>
    </row>
    <row r="741" spans="1:11" s="79" customFormat="1" ht="78.75">
      <c r="A741" s="9"/>
      <c r="B741" s="9"/>
      <c r="C741" s="13" t="s">
        <v>794</v>
      </c>
      <c r="D741" s="8">
        <f t="shared" si="110"/>
        <v>0</v>
      </c>
      <c r="E741" s="8">
        <v>0</v>
      </c>
      <c r="F741" s="8">
        <v>0</v>
      </c>
      <c r="G741" s="8">
        <f t="shared" si="105"/>
        <v>0</v>
      </c>
      <c r="H741" s="8">
        <f t="shared" si="106"/>
        <v>0</v>
      </c>
      <c r="I741" s="8">
        <f t="shared" si="107"/>
        <v>0</v>
      </c>
      <c r="J741" s="105" t="b">
        <f t="shared" si="108"/>
        <v>1</v>
      </c>
      <c r="K741" s="79" t="b">
        <f t="shared" si="109"/>
        <v>1</v>
      </c>
    </row>
    <row r="742" spans="1:11" s="79" customFormat="1" ht="110.25">
      <c r="A742" s="9"/>
      <c r="B742" s="9"/>
      <c r="C742" s="13" t="s">
        <v>795</v>
      </c>
      <c r="D742" s="8">
        <f t="shared" si="110"/>
        <v>0</v>
      </c>
      <c r="E742" s="8">
        <v>0</v>
      </c>
      <c r="F742" s="8">
        <v>0</v>
      </c>
      <c r="G742" s="8">
        <f t="shared" si="105"/>
        <v>0</v>
      </c>
      <c r="H742" s="8">
        <f t="shared" si="106"/>
        <v>0</v>
      </c>
      <c r="I742" s="8">
        <f t="shared" si="107"/>
        <v>0</v>
      </c>
      <c r="J742" s="105" t="b">
        <f t="shared" si="108"/>
        <v>1</v>
      </c>
      <c r="K742" s="79" t="b">
        <f t="shared" si="109"/>
        <v>1</v>
      </c>
    </row>
    <row r="743" spans="1:11" s="79" customFormat="1" ht="94.5">
      <c r="A743" s="9"/>
      <c r="B743" s="9"/>
      <c r="C743" s="13" t="s">
        <v>951</v>
      </c>
      <c r="D743" s="8">
        <f t="shared" si="110"/>
        <v>0</v>
      </c>
      <c r="E743" s="8">
        <v>0</v>
      </c>
      <c r="F743" s="8">
        <v>0</v>
      </c>
      <c r="G743" s="8">
        <f t="shared" si="105"/>
        <v>0</v>
      </c>
      <c r="H743" s="8">
        <f t="shared" si="106"/>
        <v>0</v>
      </c>
      <c r="I743" s="8">
        <f t="shared" si="107"/>
        <v>0</v>
      </c>
      <c r="J743" s="105" t="b">
        <f t="shared" si="108"/>
        <v>1</v>
      </c>
      <c r="K743" s="79" t="b">
        <f t="shared" si="109"/>
        <v>1</v>
      </c>
    </row>
    <row r="744" spans="1:11" s="79" customFormat="1" ht="110.25">
      <c r="A744" s="9"/>
      <c r="B744" s="9"/>
      <c r="C744" s="13" t="s">
        <v>796</v>
      </c>
      <c r="D744" s="8">
        <f t="shared" si="110"/>
        <v>0</v>
      </c>
      <c r="E744" s="8">
        <v>0</v>
      </c>
      <c r="F744" s="8">
        <v>0</v>
      </c>
      <c r="G744" s="8">
        <f t="shared" si="105"/>
        <v>0</v>
      </c>
      <c r="H744" s="8">
        <f t="shared" si="106"/>
        <v>0</v>
      </c>
      <c r="I744" s="8">
        <f t="shared" si="107"/>
        <v>0</v>
      </c>
      <c r="J744" s="105" t="b">
        <f t="shared" si="108"/>
        <v>1</v>
      </c>
      <c r="K744" s="79" t="b">
        <f t="shared" si="109"/>
        <v>1</v>
      </c>
    </row>
    <row r="745" spans="1:11" s="79" customFormat="1" ht="78.75">
      <c r="A745" s="9"/>
      <c r="B745" s="9"/>
      <c r="C745" s="12" t="s">
        <v>370</v>
      </c>
      <c r="D745" s="8">
        <f t="shared" si="110"/>
        <v>0</v>
      </c>
      <c r="E745" s="8">
        <v>0</v>
      </c>
      <c r="F745" s="8">
        <v>0</v>
      </c>
      <c r="G745" s="8">
        <f t="shared" si="105"/>
        <v>0</v>
      </c>
      <c r="H745" s="8">
        <f t="shared" si="106"/>
        <v>0</v>
      </c>
      <c r="I745" s="8">
        <f t="shared" si="107"/>
        <v>0</v>
      </c>
      <c r="J745" s="105" t="b">
        <f t="shared" si="108"/>
        <v>1</v>
      </c>
      <c r="K745" s="79" t="b">
        <f t="shared" si="109"/>
        <v>1</v>
      </c>
    </row>
    <row r="746" spans="1:11" s="79" customFormat="1" ht="15.75">
      <c r="A746" s="9"/>
      <c r="B746" s="9"/>
      <c r="C746" s="12" t="s">
        <v>950</v>
      </c>
      <c r="D746" s="8">
        <f>E746+F746</f>
        <v>0</v>
      </c>
      <c r="E746" s="8"/>
      <c r="F746" s="8"/>
      <c r="G746" s="8">
        <f t="shared" si="105"/>
        <v>0</v>
      </c>
      <c r="H746" s="8">
        <f t="shared" si="106"/>
        <v>0</v>
      </c>
      <c r="I746" s="8">
        <f t="shared" si="107"/>
        <v>0</v>
      </c>
      <c r="J746" s="105" t="b">
        <f t="shared" si="108"/>
        <v>1</v>
      </c>
      <c r="K746" s="79" t="b">
        <f t="shared" si="109"/>
        <v>1</v>
      </c>
    </row>
    <row r="747" spans="1:11" s="79" customFormat="1" ht="15.75">
      <c r="A747" s="9"/>
      <c r="B747" s="9"/>
      <c r="C747" s="12" t="s">
        <v>842</v>
      </c>
      <c r="D747" s="8">
        <f>'786прил2ПланГРБС Отчёт'!F768</f>
        <v>0</v>
      </c>
      <c r="E747" s="8">
        <f>'786прил2ПланГРБС Отчёт'!G768</f>
        <v>0</v>
      </c>
      <c r="F747" s="8">
        <f>'786прил2ПланГРБС Отчёт'!H768</f>
        <v>0</v>
      </c>
      <c r="G747" s="8">
        <f t="shared" si="105"/>
        <v>0</v>
      </c>
      <c r="H747" s="8">
        <f t="shared" si="106"/>
        <v>0</v>
      </c>
      <c r="I747" s="8">
        <f t="shared" si="107"/>
        <v>0</v>
      </c>
      <c r="J747" s="105" t="b">
        <f t="shared" si="108"/>
        <v>1</v>
      </c>
      <c r="K747" s="79" t="b">
        <f t="shared" si="109"/>
        <v>1</v>
      </c>
    </row>
    <row r="748" spans="1:17" s="79" customFormat="1" ht="36" customHeight="1">
      <c r="A748" s="7" t="s">
        <v>263</v>
      </c>
      <c r="B748" s="7" t="s">
        <v>681</v>
      </c>
      <c r="C748" s="26" t="s">
        <v>949</v>
      </c>
      <c r="D748" s="25">
        <f>E748+F748</f>
        <v>1230.1999999999998</v>
      </c>
      <c r="E748" s="25">
        <f>E760</f>
        <v>1045.6</v>
      </c>
      <c r="F748" s="25">
        <f>F760</f>
        <v>184.6</v>
      </c>
      <c r="G748" s="25">
        <f t="shared" si="105"/>
        <v>1230.1999999999998</v>
      </c>
      <c r="H748" s="25">
        <f t="shared" si="106"/>
        <v>1045.6</v>
      </c>
      <c r="I748" s="25">
        <f t="shared" si="107"/>
        <v>184.6</v>
      </c>
      <c r="J748" s="105" t="b">
        <f t="shared" si="108"/>
        <v>1</v>
      </c>
      <c r="K748" s="79" t="b">
        <f t="shared" si="109"/>
        <v>1</v>
      </c>
      <c r="L748" s="79" t="b">
        <f>D748='786прил2ПланГРБС Отчёт'!F769</f>
        <v>1</v>
      </c>
      <c r="M748" s="79" t="b">
        <f>E748='786прил2ПланГРБС Отчёт'!G769</f>
        <v>1</v>
      </c>
      <c r="N748" s="79" t="b">
        <f>F748='786прил2ПланГРБС Отчёт'!H769</f>
        <v>1</v>
      </c>
      <c r="O748" s="79" t="b">
        <f>G748='786прил2ПланГРБС Отчёт'!I769</f>
        <v>1</v>
      </c>
      <c r="P748" s="79" t="b">
        <f>H748='786прил2ПланГРБС Отчёт'!J769</f>
        <v>1</v>
      </c>
      <c r="Q748" s="79" t="b">
        <f>I748='786прил2ПланГРБС Отчёт'!K769</f>
        <v>1</v>
      </c>
    </row>
    <row r="749" spans="1:11" s="79" customFormat="1" ht="47.25">
      <c r="A749" s="9"/>
      <c r="B749" s="9"/>
      <c r="C749" s="12" t="s">
        <v>953</v>
      </c>
      <c r="D749" s="8">
        <v>0</v>
      </c>
      <c r="E749" s="8">
        <v>0</v>
      </c>
      <c r="F749" s="8">
        <v>0</v>
      </c>
      <c r="G749" s="8">
        <f t="shared" si="105"/>
        <v>0</v>
      </c>
      <c r="H749" s="8">
        <f t="shared" si="106"/>
        <v>0</v>
      </c>
      <c r="I749" s="8">
        <f t="shared" si="107"/>
        <v>0</v>
      </c>
      <c r="J749" s="105" t="b">
        <f t="shared" si="108"/>
        <v>1</v>
      </c>
      <c r="K749" s="79" t="b">
        <f t="shared" si="109"/>
        <v>1</v>
      </c>
    </row>
    <row r="750" spans="1:11" s="79" customFormat="1" ht="15.75">
      <c r="A750" s="9"/>
      <c r="B750" s="9"/>
      <c r="C750" s="12" t="s">
        <v>352</v>
      </c>
      <c r="D750" s="8"/>
      <c r="E750" s="8"/>
      <c r="F750" s="8"/>
      <c r="G750" s="8">
        <f t="shared" si="105"/>
        <v>0</v>
      </c>
      <c r="H750" s="8">
        <f t="shared" si="106"/>
        <v>0</v>
      </c>
      <c r="I750" s="8">
        <f t="shared" si="107"/>
        <v>0</v>
      </c>
      <c r="J750" s="105" t="b">
        <f t="shared" si="108"/>
        <v>1</v>
      </c>
      <c r="K750" s="79" t="b">
        <f t="shared" si="109"/>
        <v>1</v>
      </c>
    </row>
    <row r="751" spans="1:11" s="79" customFormat="1" ht="94.5">
      <c r="A751" s="9"/>
      <c r="B751" s="9"/>
      <c r="C751" s="12" t="s">
        <v>952</v>
      </c>
      <c r="D751" s="8">
        <v>0</v>
      </c>
      <c r="E751" s="8">
        <v>0</v>
      </c>
      <c r="F751" s="8">
        <v>0</v>
      </c>
      <c r="G751" s="8">
        <f t="shared" si="105"/>
        <v>0</v>
      </c>
      <c r="H751" s="8">
        <f t="shared" si="106"/>
        <v>0</v>
      </c>
      <c r="I751" s="8">
        <f t="shared" si="107"/>
        <v>0</v>
      </c>
      <c r="J751" s="105" t="b">
        <f t="shared" si="108"/>
        <v>1</v>
      </c>
      <c r="K751" s="79" t="b">
        <f t="shared" si="109"/>
        <v>1</v>
      </c>
    </row>
    <row r="752" spans="1:11" s="79" customFormat="1" ht="78.75">
      <c r="A752" s="9"/>
      <c r="B752" s="9"/>
      <c r="C752" s="13" t="s">
        <v>353</v>
      </c>
      <c r="D752" s="8">
        <v>0</v>
      </c>
      <c r="E752" s="8">
        <v>0</v>
      </c>
      <c r="F752" s="8">
        <v>0</v>
      </c>
      <c r="G752" s="8">
        <f t="shared" si="105"/>
        <v>0</v>
      </c>
      <c r="H752" s="8">
        <f t="shared" si="106"/>
        <v>0</v>
      </c>
      <c r="I752" s="8">
        <f t="shared" si="107"/>
        <v>0</v>
      </c>
      <c r="J752" s="105" t="b">
        <f t="shared" si="108"/>
        <v>1</v>
      </c>
      <c r="K752" s="79" t="b">
        <f t="shared" si="109"/>
        <v>1</v>
      </c>
    </row>
    <row r="753" spans="1:11" s="79" customFormat="1" ht="110.25">
      <c r="A753" s="9"/>
      <c r="B753" s="9"/>
      <c r="C753" s="13" t="s">
        <v>354</v>
      </c>
      <c r="D753" s="8">
        <v>0</v>
      </c>
      <c r="E753" s="8">
        <v>0</v>
      </c>
      <c r="F753" s="8">
        <v>0</v>
      </c>
      <c r="G753" s="8">
        <f t="shared" si="105"/>
        <v>0</v>
      </c>
      <c r="H753" s="8">
        <f t="shared" si="106"/>
        <v>0</v>
      </c>
      <c r="I753" s="8">
        <f t="shared" si="107"/>
        <v>0</v>
      </c>
      <c r="J753" s="105" t="b">
        <f t="shared" si="108"/>
        <v>1</v>
      </c>
      <c r="K753" s="79" t="b">
        <f t="shared" si="109"/>
        <v>1</v>
      </c>
    </row>
    <row r="754" spans="1:11" s="79" customFormat="1" ht="78.75">
      <c r="A754" s="9"/>
      <c r="B754" s="9"/>
      <c r="C754" s="13" t="s">
        <v>794</v>
      </c>
      <c r="D754" s="8">
        <f>E754+F754</f>
        <v>0</v>
      </c>
      <c r="E754" s="8">
        <v>0</v>
      </c>
      <c r="F754" s="8">
        <v>0</v>
      </c>
      <c r="G754" s="8">
        <f t="shared" si="105"/>
        <v>0</v>
      </c>
      <c r="H754" s="8">
        <f t="shared" si="106"/>
        <v>0</v>
      </c>
      <c r="I754" s="8">
        <f t="shared" si="107"/>
        <v>0</v>
      </c>
      <c r="J754" s="105" t="b">
        <f t="shared" si="108"/>
        <v>1</v>
      </c>
      <c r="K754" s="79" t="b">
        <f t="shared" si="109"/>
        <v>1</v>
      </c>
    </row>
    <row r="755" spans="1:11" s="79" customFormat="1" ht="110.25">
      <c r="A755" s="9"/>
      <c r="B755" s="9"/>
      <c r="C755" s="13" t="s">
        <v>795</v>
      </c>
      <c r="D755" s="8">
        <f>E755+F755</f>
        <v>0</v>
      </c>
      <c r="E755" s="8">
        <v>0</v>
      </c>
      <c r="F755" s="8">
        <v>0</v>
      </c>
      <c r="G755" s="8">
        <f t="shared" si="105"/>
        <v>0</v>
      </c>
      <c r="H755" s="8">
        <f t="shared" si="106"/>
        <v>0</v>
      </c>
      <c r="I755" s="8">
        <f t="shared" si="107"/>
        <v>0</v>
      </c>
      <c r="J755" s="105" t="b">
        <f t="shared" si="108"/>
        <v>1</v>
      </c>
      <c r="K755" s="79" t="b">
        <f t="shared" si="109"/>
        <v>1</v>
      </c>
    </row>
    <row r="756" spans="1:11" s="79" customFormat="1" ht="94.5">
      <c r="A756" s="9"/>
      <c r="B756" s="9"/>
      <c r="C756" s="13" t="s">
        <v>951</v>
      </c>
      <c r="D756" s="8">
        <f>E756+F756</f>
        <v>0</v>
      </c>
      <c r="E756" s="8">
        <v>0</v>
      </c>
      <c r="F756" s="8">
        <v>0</v>
      </c>
      <c r="G756" s="8">
        <f t="shared" si="105"/>
        <v>0</v>
      </c>
      <c r="H756" s="8">
        <f t="shared" si="106"/>
        <v>0</v>
      </c>
      <c r="I756" s="8">
        <f t="shared" si="107"/>
        <v>0</v>
      </c>
      <c r="J756" s="105" t="b">
        <f t="shared" si="108"/>
        <v>1</v>
      </c>
      <c r="K756" s="79" t="b">
        <f t="shared" si="109"/>
        <v>1</v>
      </c>
    </row>
    <row r="757" spans="1:11" s="79" customFormat="1" ht="110.25">
      <c r="A757" s="9"/>
      <c r="B757" s="9"/>
      <c r="C757" s="13" t="s">
        <v>796</v>
      </c>
      <c r="D757" s="8">
        <f>E757+F757</f>
        <v>0</v>
      </c>
      <c r="E757" s="8">
        <v>0</v>
      </c>
      <c r="F757" s="8">
        <v>0</v>
      </c>
      <c r="G757" s="8">
        <f t="shared" si="105"/>
        <v>0</v>
      </c>
      <c r="H757" s="8">
        <f t="shared" si="106"/>
        <v>0</v>
      </c>
      <c r="I757" s="8">
        <f t="shared" si="107"/>
        <v>0</v>
      </c>
      <c r="J757" s="105" t="b">
        <f t="shared" si="108"/>
        <v>1</v>
      </c>
      <c r="K757" s="79" t="b">
        <f t="shared" si="109"/>
        <v>1</v>
      </c>
    </row>
    <row r="758" spans="1:11" s="79" customFormat="1" ht="78.75">
      <c r="A758" s="9"/>
      <c r="B758" s="9"/>
      <c r="C758" s="12" t="s">
        <v>370</v>
      </c>
      <c r="D758" s="8">
        <v>0</v>
      </c>
      <c r="E758" s="8">
        <f>E771</f>
        <v>0</v>
      </c>
      <c r="F758" s="8">
        <f>F771</f>
        <v>0</v>
      </c>
      <c r="G758" s="8">
        <f t="shared" si="105"/>
        <v>0</v>
      </c>
      <c r="H758" s="8">
        <f t="shared" si="106"/>
        <v>0</v>
      </c>
      <c r="I758" s="8">
        <f t="shared" si="107"/>
        <v>0</v>
      </c>
      <c r="J758" s="105" t="b">
        <f t="shared" si="108"/>
        <v>1</v>
      </c>
      <c r="K758" s="79" t="b">
        <f t="shared" si="109"/>
        <v>1</v>
      </c>
    </row>
    <row r="759" spans="1:11" s="79" customFormat="1" ht="15.75">
      <c r="A759" s="9"/>
      <c r="B759" s="9"/>
      <c r="C759" s="12" t="s">
        <v>950</v>
      </c>
      <c r="D759" s="8">
        <v>0</v>
      </c>
      <c r="E759" s="8">
        <v>0</v>
      </c>
      <c r="F759" s="8">
        <v>0</v>
      </c>
      <c r="G759" s="8">
        <f t="shared" si="105"/>
        <v>0</v>
      </c>
      <c r="H759" s="8">
        <f t="shared" si="106"/>
        <v>0</v>
      </c>
      <c r="I759" s="8">
        <f t="shared" si="107"/>
        <v>0</v>
      </c>
      <c r="J759" s="105" t="b">
        <f t="shared" si="108"/>
        <v>1</v>
      </c>
      <c r="K759" s="79" t="b">
        <f t="shared" si="109"/>
        <v>1</v>
      </c>
    </row>
    <row r="760" spans="1:11" s="79" customFormat="1" ht="15.75">
      <c r="A760" s="10"/>
      <c r="B760" s="10"/>
      <c r="C760" s="12" t="s">
        <v>842</v>
      </c>
      <c r="D760" s="8">
        <f>E760+F760</f>
        <v>1230.1999999999998</v>
      </c>
      <c r="E760" s="8">
        <f>'786прил2ПланГРБС Отчёт'!G769</f>
        <v>1045.6</v>
      </c>
      <c r="F760" s="8">
        <f>'786прил2ПланГРБС Отчёт'!H769</f>
        <v>184.6</v>
      </c>
      <c r="G760" s="8">
        <f t="shared" si="105"/>
        <v>1230.1999999999998</v>
      </c>
      <c r="H760" s="8">
        <f t="shared" si="106"/>
        <v>1045.6</v>
      </c>
      <c r="I760" s="8">
        <f t="shared" si="107"/>
        <v>184.6</v>
      </c>
      <c r="J760" s="105" t="b">
        <f t="shared" si="108"/>
        <v>1</v>
      </c>
      <c r="K760" s="79" t="b">
        <f t="shared" si="109"/>
        <v>1</v>
      </c>
    </row>
    <row r="761" spans="1:17" s="79" customFormat="1" ht="31.5">
      <c r="A761" s="7" t="s">
        <v>83</v>
      </c>
      <c r="B761" s="280" t="s">
        <v>512</v>
      </c>
      <c r="C761" s="26" t="s">
        <v>949</v>
      </c>
      <c r="D761" s="25">
        <f aca="true" t="shared" si="111" ref="D761:D772">E761+F761</f>
        <v>1230.1999999999998</v>
      </c>
      <c r="E761" s="25">
        <f>E762+E772+E773</f>
        <v>1045.6</v>
      </c>
      <c r="F761" s="25">
        <f>F762+F772+F773</f>
        <v>184.6</v>
      </c>
      <c r="G761" s="25">
        <f t="shared" si="105"/>
        <v>1230.1999999999998</v>
      </c>
      <c r="H761" s="25">
        <f t="shared" si="106"/>
        <v>1045.6</v>
      </c>
      <c r="I761" s="25">
        <f t="shared" si="107"/>
        <v>184.6</v>
      </c>
      <c r="J761" s="105" t="b">
        <f t="shared" si="108"/>
        <v>1</v>
      </c>
      <c r="K761" s="79" t="b">
        <f t="shared" si="109"/>
        <v>1</v>
      </c>
      <c r="L761" s="79" t="b">
        <f>D761='786прил2ПланГРБС Отчёт'!F774</f>
        <v>1</v>
      </c>
      <c r="M761" s="79" t="b">
        <f>E761='786прил2ПланГРБС Отчёт'!G774</f>
        <v>1</v>
      </c>
      <c r="N761" s="79" t="b">
        <f>F761='786прил2ПланГРБС Отчёт'!H774</f>
        <v>1</v>
      </c>
      <c r="O761" s="79" t="b">
        <f>G761='786прил2ПланГРБС Отчёт'!I774</f>
        <v>1</v>
      </c>
      <c r="P761" s="79" t="b">
        <f>H761='786прил2ПланГРБС Отчёт'!J774</f>
        <v>1</v>
      </c>
      <c r="Q761" s="79" t="b">
        <f>I761='786прил2ПланГРБС Отчёт'!K774</f>
        <v>1</v>
      </c>
    </row>
    <row r="762" spans="1:11" s="79" customFormat="1" ht="47.25">
      <c r="A762" s="9"/>
      <c r="B762" s="284"/>
      <c r="C762" s="12" t="s">
        <v>953</v>
      </c>
      <c r="D762" s="8">
        <f t="shared" si="111"/>
        <v>0</v>
      </c>
      <c r="E762" s="8">
        <f>E764+E771</f>
        <v>0</v>
      </c>
      <c r="F762" s="8">
        <f>F764+F771</f>
        <v>0</v>
      </c>
      <c r="G762" s="8">
        <f t="shared" si="105"/>
        <v>0</v>
      </c>
      <c r="H762" s="8">
        <f t="shared" si="106"/>
        <v>0</v>
      </c>
      <c r="I762" s="8">
        <f t="shared" si="107"/>
        <v>0</v>
      </c>
      <c r="J762" s="105" t="b">
        <f t="shared" si="108"/>
        <v>1</v>
      </c>
      <c r="K762" s="79" t="b">
        <f t="shared" si="109"/>
        <v>1</v>
      </c>
    </row>
    <row r="763" spans="1:11" s="79" customFormat="1" ht="15.75">
      <c r="A763" s="9"/>
      <c r="B763" s="284"/>
      <c r="C763" s="12" t="s">
        <v>352</v>
      </c>
      <c r="D763" s="8"/>
      <c r="E763" s="8"/>
      <c r="F763" s="8"/>
      <c r="G763" s="8">
        <f t="shared" si="105"/>
        <v>0</v>
      </c>
      <c r="H763" s="8">
        <f t="shared" si="106"/>
        <v>0</v>
      </c>
      <c r="I763" s="8">
        <f t="shared" si="107"/>
        <v>0</v>
      </c>
      <c r="J763" s="105" t="b">
        <f t="shared" si="108"/>
        <v>1</v>
      </c>
      <c r="K763" s="79" t="b">
        <f t="shared" si="109"/>
        <v>1</v>
      </c>
    </row>
    <row r="764" spans="1:11" s="79" customFormat="1" ht="94.5">
      <c r="A764" s="9"/>
      <c r="B764" s="284"/>
      <c r="C764" s="12" t="s">
        <v>952</v>
      </c>
      <c r="D764" s="8">
        <f t="shared" si="111"/>
        <v>0</v>
      </c>
      <c r="E764" s="8">
        <f>SUM(E765:E770)</f>
        <v>0</v>
      </c>
      <c r="F764" s="8">
        <f>SUM(F765:F770)</f>
        <v>0</v>
      </c>
      <c r="G764" s="8">
        <f aca="true" t="shared" si="112" ref="G764:G775">D764</f>
        <v>0</v>
      </c>
      <c r="H764" s="8">
        <f aca="true" t="shared" si="113" ref="H764:H775">E764</f>
        <v>0</v>
      </c>
      <c r="I764" s="8">
        <f aca="true" t="shared" si="114" ref="I764:I775">F764</f>
        <v>0</v>
      </c>
      <c r="J764" s="105" t="b">
        <f t="shared" si="108"/>
        <v>1</v>
      </c>
      <c r="K764" s="79" t="b">
        <f t="shared" si="109"/>
        <v>1</v>
      </c>
    </row>
    <row r="765" spans="1:11" s="79" customFormat="1" ht="78.75">
      <c r="A765" s="9"/>
      <c r="B765" s="284"/>
      <c r="C765" s="13" t="s">
        <v>353</v>
      </c>
      <c r="D765" s="8">
        <f t="shared" si="111"/>
        <v>0</v>
      </c>
      <c r="E765" s="8">
        <v>0</v>
      </c>
      <c r="F765" s="8">
        <v>0</v>
      </c>
      <c r="G765" s="8">
        <f t="shared" si="112"/>
        <v>0</v>
      </c>
      <c r="H765" s="8">
        <f t="shared" si="113"/>
        <v>0</v>
      </c>
      <c r="I765" s="8">
        <f t="shared" si="114"/>
        <v>0</v>
      </c>
      <c r="J765" s="105" t="b">
        <f t="shared" si="108"/>
        <v>1</v>
      </c>
      <c r="K765" s="79" t="b">
        <f t="shared" si="109"/>
        <v>1</v>
      </c>
    </row>
    <row r="766" spans="1:11" s="79" customFormat="1" ht="110.25">
      <c r="A766" s="9"/>
      <c r="B766" s="284"/>
      <c r="C766" s="13" t="s">
        <v>354</v>
      </c>
      <c r="D766" s="8">
        <f t="shared" si="111"/>
        <v>0</v>
      </c>
      <c r="E766" s="8">
        <v>0</v>
      </c>
      <c r="F766" s="8">
        <v>0</v>
      </c>
      <c r="G766" s="8">
        <f t="shared" si="112"/>
        <v>0</v>
      </c>
      <c r="H766" s="8">
        <f t="shared" si="113"/>
        <v>0</v>
      </c>
      <c r="I766" s="8">
        <f t="shared" si="114"/>
        <v>0</v>
      </c>
      <c r="J766" s="105" t="b">
        <f t="shared" si="108"/>
        <v>1</v>
      </c>
      <c r="K766" s="79" t="b">
        <f t="shared" si="109"/>
        <v>1</v>
      </c>
    </row>
    <row r="767" spans="1:11" s="79" customFormat="1" ht="78.75">
      <c r="A767" s="9"/>
      <c r="B767" s="284"/>
      <c r="C767" s="13" t="s">
        <v>794</v>
      </c>
      <c r="D767" s="8">
        <f t="shared" si="111"/>
        <v>0</v>
      </c>
      <c r="E767" s="8">
        <v>0</v>
      </c>
      <c r="F767" s="8">
        <v>0</v>
      </c>
      <c r="G767" s="8">
        <f t="shared" si="112"/>
        <v>0</v>
      </c>
      <c r="H767" s="8">
        <f t="shared" si="113"/>
        <v>0</v>
      </c>
      <c r="I767" s="8">
        <f t="shared" si="114"/>
        <v>0</v>
      </c>
      <c r="J767" s="105" t="b">
        <f t="shared" si="108"/>
        <v>1</v>
      </c>
      <c r="K767" s="79" t="b">
        <f t="shared" si="109"/>
        <v>1</v>
      </c>
    </row>
    <row r="768" spans="1:11" s="79" customFormat="1" ht="110.25">
      <c r="A768" s="9"/>
      <c r="B768" s="284"/>
      <c r="C768" s="13" t="s">
        <v>795</v>
      </c>
      <c r="D768" s="8">
        <f t="shared" si="111"/>
        <v>0</v>
      </c>
      <c r="E768" s="8">
        <v>0</v>
      </c>
      <c r="F768" s="8">
        <v>0</v>
      </c>
      <c r="G768" s="8">
        <f t="shared" si="112"/>
        <v>0</v>
      </c>
      <c r="H768" s="8">
        <f t="shared" si="113"/>
        <v>0</v>
      </c>
      <c r="I768" s="8">
        <f t="shared" si="114"/>
        <v>0</v>
      </c>
      <c r="J768" s="105" t="b">
        <f t="shared" si="108"/>
        <v>1</v>
      </c>
      <c r="K768" s="79" t="b">
        <f t="shared" si="109"/>
        <v>1</v>
      </c>
    </row>
    <row r="769" spans="1:11" s="79" customFormat="1" ht="94.5">
      <c r="A769" s="9"/>
      <c r="B769" s="284"/>
      <c r="C769" s="13" t="s">
        <v>951</v>
      </c>
      <c r="D769" s="8">
        <f t="shared" si="111"/>
        <v>0</v>
      </c>
      <c r="E769" s="8">
        <v>0</v>
      </c>
      <c r="F769" s="8">
        <v>0</v>
      </c>
      <c r="G769" s="8">
        <f t="shared" si="112"/>
        <v>0</v>
      </c>
      <c r="H769" s="8">
        <f t="shared" si="113"/>
        <v>0</v>
      </c>
      <c r="I769" s="8">
        <f t="shared" si="114"/>
        <v>0</v>
      </c>
      <c r="J769" s="105" t="b">
        <f t="shared" si="108"/>
        <v>1</v>
      </c>
      <c r="K769" s="79" t="b">
        <f t="shared" si="109"/>
        <v>1</v>
      </c>
    </row>
    <row r="770" spans="1:11" s="79" customFormat="1" ht="110.25">
      <c r="A770" s="9"/>
      <c r="B770" s="284"/>
      <c r="C770" s="13" t="s">
        <v>796</v>
      </c>
      <c r="D770" s="8">
        <f t="shared" si="111"/>
        <v>0</v>
      </c>
      <c r="E770" s="8">
        <v>0</v>
      </c>
      <c r="F770" s="8">
        <v>0</v>
      </c>
      <c r="G770" s="8">
        <f t="shared" si="112"/>
        <v>0</v>
      </c>
      <c r="H770" s="8">
        <f t="shared" si="113"/>
        <v>0</v>
      </c>
      <c r="I770" s="8">
        <f t="shared" si="114"/>
        <v>0</v>
      </c>
      <c r="J770" s="105" t="b">
        <f t="shared" si="108"/>
        <v>1</v>
      </c>
      <c r="K770" s="79" t="b">
        <f t="shared" si="109"/>
        <v>1</v>
      </c>
    </row>
    <row r="771" spans="1:11" s="79" customFormat="1" ht="78.75">
      <c r="A771" s="9"/>
      <c r="B771" s="284"/>
      <c r="C771" s="12" t="s">
        <v>370</v>
      </c>
      <c r="D771" s="8">
        <f t="shared" si="111"/>
        <v>0</v>
      </c>
      <c r="E771" s="8">
        <v>0</v>
      </c>
      <c r="F771" s="8">
        <v>0</v>
      </c>
      <c r="G771" s="8">
        <f t="shared" si="112"/>
        <v>0</v>
      </c>
      <c r="H771" s="8">
        <f t="shared" si="113"/>
        <v>0</v>
      </c>
      <c r="I771" s="8">
        <f t="shared" si="114"/>
        <v>0</v>
      </c>
      <c r="J771" s="105" t="b">
        <f t="shared" si="108"/>
        <v>1</v>
      </c>
      <c r="K771" s="79" t="b">
        <f t="shared" si="109"/>
        <v>1</v>
      </c>
    </row>
    <row r="772" spans="1:11" s="79" customFormat="1" ht="15.75">
      <c r="A772" s="9"/>
      <c r="B772" s="284"/>
      <c r="C772" s="12" t="s">
        <v>950</v>
      </c>
      <c r="D772" s="8">
        <f t="shared" si="111"/>
        <v>0</v>
      </c>
      <c r="E772" s="8">
        <v>0</v>
      </c>
      <c r="F772" s="8">
        <v>0</v>
      </c>
      <c r="G772" s="8">
        <f t="shared" si="112"/>
        <v>0</v>
      </c>
      <c r="H772" s="8">
        <f t="shared" si="113"/>
        <v>0</v>
      </c>
      <c r="I772" s="8">
        <f t="shared" si="114"/>
        <v>0</v>
      </c>
      <c r="J772" s="105" t="b">
        <f t="shared" si="108"/>
        <v>1</v>
      </c>
      <c r="K772" s="79" t="b">
        <f t="shared" si="109"/>
        <v>1</v>
      </c>
    </row>
    <row r="773" spans="1:11" s="79" customFormat="1" ht="15.75">
      <c r="A773" s="10"/>
      <c r="B773" s="281"/>
      <c r="C773" s="12" t="s">
        <v>842</v>
      </c>
      <c r="D773" s="8">
        <f>E773+F773</f>
        <v>1230.1999999999998</v>
      </c>
      <c r="E773" s="8">
        <f>E774</f>
        <v>1045.6</v>
      </c>
      <c r="F773" s="8">
        <f>F774</f>
        <v>184.6</v>
      </c>
      <c r="G773" s="8">
        <f t="shared" si="112"/>
        <v>1230.1999999999998</v>
      </c>
      <c r="H773" s="8">
        <f t="shared" si="113"/>
        <v>1045.6</v>
      </c>
      <c r="I773" s="8">
        <f t="shared" si="114"/>
        <v>184.6</v>
      </c>
      <c r="J773" s="105" t="b">
        <f t="shared" si="108"/>
        <v>1</v>
      </c>
      <c r="K773" s="79" t="b">
        <f t="shared" si="109"/>
        <v>1</v>
      </c>
    </row>
    <row r="774" spans="1:11" s="79" customFormat="1" ht="15.75">
      <c r="A774" s="114" t="s">
        <v>513</v>
      </c>
      <c r="B774" s="331" t="s">
        <v>406</v>
      </c>
      <c r="C774" s="26" t="s">
        <v>949</v>
      </c>
      <c r="D774" s="25">
        <f>D775</f>
        <v>1230.1999999999998</v>
      </c>
      <c r="E774" s="25">
        <f>E775</f>
        <v>1045.6</v>
      </c>
      <c r="F774" s="25">
        <f>F775</f>
        <v>184.6</v>
      </c>
      <c r="G774" s="25">
        <f t="shared" si="112"/>
        <v>1230.1999999999998</v>
      </c>
      <c r="H774" s="25">
        <f t="shared" si="113"/>
        <v>1045.6</v>
      </c>
      <c r="I774" s="25">
        <f t="shared" si="114"/>
        <v>184.6</v>
      </c>
      <c r="J774" s="105" t="b">
        <f t="shared" si="108"/>
        <v>1</v>
      </c>
      <c r="K774" s="79" t="b">
        <f t="shared" si="109"/>
        <v>1</v>
      </c>
    </row>
    <row r="775" spans="1:11" s="79" customFormat="1" ht="66.75" customHeight="1">
      <c r="A775" s="22"/>
      <c r="B775" s="332"/>
      <c r="C775" s="27" t="s">
        <v>842</v>
      </c>
      <c r="D775" s="8">
        <f>E775+F775</f>
        <v>1230.1999999999998</v>
      </c>
      <c r="E775" s="8">
        <f>'786прил2ПланГРБС Отчёт'!G777</f>
        <v>1045.6</v>
      </c>
      <c r="F775" s="8">
        <f>'786прил2ПланГРБС Отчёт'!H777</f>
        <v>184.6</v>
      </c>
      <c r="G775" s="8">
        <f t="shared" si="112"/>
        <v>1230.1999999999998</v>
      </c>
      <c r="H775" s="8">
        <f t="shared" si="113"/>
        <v>1045.6</v>
      </c>
      <c r="I775" s="8">
        <f t="shared" si="114"/>
        <v>184.6</v>
      </c>
      <c r="J775" s="105" t="b">
        <f t="shared" si="108"/>
        <v>1</v>
      </c>
      <c r="K775" s="79" t="b">
        <f t="shared" si="109"/>
        <v>1</v>
      </c>
    </row>
    <row r="776" ht="15.75">
      <c r="I776" s="82" t="s">
        <v>111</v>
      </c>
    </row>
  </sheetData>
  <sheetProtection selectLockedCells="1" selectUnlockedCells="1"/>
  <mergeCells count="123">
    <mergeCell ref="B625:B626"/>
    <mergeCell ref="A608:A609"/>
    <mergeCell ref="B608:B609"/>
    <mergeCell ref="A625:A626"/>
    <mergeCell ref="A610:A611"/>
    <mergeCell ref="B610:B611"/>
    <mergeCell ref="B2:F2"/>
    <mergeCell ref="J8:O8"/>
    <mergeCell ref="B774:B775"/>
    <mergeCell ref="B581:B582"/>
    <mergeCell ref="B761:B773"/>
    <mergeCell ref="B387:B388"/>
    <mergeCell ref="B627:B628"/>
    <mergeCell ref="B583:B584"/>
    <mergeCell ref="B602:B603"/>
    <mergeCell ref="B600:B601"/>
    <mergeCell ref="B442:B443"/>
    <mergeCell ref="A438:A439"/>
    <mergeCell ref="B562:B563"/>
    <mergeCell ref="A560:A561"/>
    <mergeCell ref="B560:B561"/>
    <mergeCell ref="A558:A559"/>
    <mergeCell ref="B558:B559"/>
    <mergeCell ref="B438:B439"/>
    <mergeCell ref="A581:A582"/>
    <mergeCell ref="A440:A441"/>
    <mergeCell ref="A446:A447"/>
    <mergeCell ref="B446:B447"/>
    <mergeCell ref="B440:B441"/>
    <mergeCell ref="A444:A445"/>
    <mergeCell ref="A577:A578"/>
    <mergeCell ref="B444:B445"/>
    <mergeCell ref="B577:B578"/>
    <mergeCell ref="A442:A443"/>
    <mergeCell ref="A629:A630"/>
    <mergeCell ref="A644:A656"/>
    <mergeCell ref="A657:A669"/>
    <mergeCell ref="A612:A624"/>
    <mergeCell ref="A627:A628"/>
    <mergeCell ref="A598:A599"/>
    <mergeCell ref="A606:A607"/>
    <mergeCell ref="B598:B599"/>
    <mergeCell ref="A583:A584"/>
    <mergeCell ref="A602:A603"/>
    <mergeCell ref="B606:B607"/>
    <mergeCell ref="A600:A601"/>
    <mergeCell ref="A381:A382"/>
    <mergeCell ref="B381:B382"/>
    <mergeCell ref="B389:B390"/>
    <mergeCell ref="B383:B384"/>
    <mergeCell ref="B385:B386"/>
    <mergeCell ref="B404:B405"/>
    <mergeCell ref="A423:A435"/>
    <mergeCell ref="B408:B409"/>
    <mergeCell ref="B406:B407"/>
    <mergeCell ref="B379:B380"/>
    <mergeCell ref="A379:A380"/>
    <mergeCell ref="B266:B267"/>
    <mergeCell ref="B375:B376"/>
    <mergeCell ref="B377:B378"/>
    <mergeCell ref="B315:B316"/>
    <mergeCell ref="A360:A361"/>
    <mergeCell ref="B360:B361"/>
    <mergeCell ref="B358:B359"/>
    <mergeCell ref="B300:B301"/>
    <mergeCell ref="H1:I1"/>
    <mergeCell ref="G8:I8"/>
    <mergeCell ref="D8:F8"/>
    <mergeCell ref="A1:F1"/>
    <mergeCell ref="A7:A8"/>
    <mergeCell ref="C7:C8"/>
    <mergeCell ref="B7:B8"/>
    <mergeCell ref="B5:F5"/>
    <mergeCell ref="B4:F4"/>
    <mergeCell ref="B3:F3"/>
    <mergeCell ref="E9:F9"/>
    <mergeCell ref="D9:D10"/>
    <mergeCell ref="D7:I7"/>
    <mergeCell ref="H9:I9"/>
    <mergeCell ref="G9:G10"/>
    <mergeCell ref="A12:A24"/>
    <mergeCell ref="A83:A84"/>
    <mergeCell ref="A87:A88"/>
    <mergeCell ref="A85:A86"/>
    <mergeCell ref="A25:A37"/>
    <mergeCell ref="B262:B263"/>
    <mergeCell ref="B283:B284"/>
    <mergeCell ref="B264:B265"/>
    <mergeCell ref="B260:B261"/>
    <mergeCell ref="B281:B282"/>
    <mergeCell ref="B89:B90"/>
    <mergeCell ref="B85:B86"/>
    <mergeCell ref="A89:A90"/>
    <mergeCell ref="B87:B88"/>
    <mergeCell ref="B76:B77"/>
    <mergeCell ref="B83:B84"/>
    <mergeCell ref="B25:B37"/>
    <mergeCell ref="B59:B60"/>
    <mergeCell ref="B57:B58"/>
    <mergeCell ref="B55:B56"/>
    <mergeCell ref="B258:B259"/>
    <mergeCell ref="B256:B257"/>
    <mergeCell ref="A237:A238"/>
    <mergeCell ref="B184:B185"/>
    <mergeCell ref="B241:B242"/>
    <mergeCell ref="B188:B189"/>
    <mergeCell ref="B235:B236"/>
    <mergeCell ref="B237:B238"/>
    <mergeCell ref="B239:B240"/>
    <mergeCell ref="A91:A92"/>
    <mergeCell ref="B91:B92"/>
    <mergeCell ref="B157:B169"/>
    <mergeCell ref="A109:A110"/>
    <mergeCell ref="A93:A94"/>
    <mergeCell ref="B93:B94"/>
    <mergeCell ref="B95:B96"/>
    <mergeCell ref="B174:B175"/>
    <mergeCell ref="A180:A181"/>
    <mergeCell ref="B109:B110"/>
    <mergeCell ref="A111:A112"/>
    <mergeCell ref="B176:B177"/>
    <mergeCell ref="B180:B181"/>
    <mergeCell ref="B178:B179"/>
  </mergeCells>
  <printOptions horizontalCentered="1"/>
  <pageMargins left="0.31496062992125984" right="0.31496062992125984" top="0.5511811023622047" bottom="0.35433070866141736" header="0.2755905511811024" footer="0.31496062992125984"/>
  <pageSetup fitToHeight="0" fitToWidth="1" horizontalDpi="600" verticalDpi="600" orientation="landscape" paperSize="9" scale="76" r:id="rId1"/>
  <headerFooter alignWithMargins="0">
    <oddHeader>&amp;R&amp;P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17"/>
  <sheetViews>
    <sheetView view="pageBreakPreview" zoomScale="80" zoomScaleNormal="75" zoomScaleSheetLayoutView="80" zoomScalePageLayoutView="0" workbookViewId="0" topLeftCell="A1">
      <selection activeCell="A1" sqref="A1:C1"/>
    </sheetView>
  </sheetViews>
  <sheetFormatPr defaultColWidth="9.140625" defaultRowHeight="15"/>
  <cols>
    <col min="1" max="1" width="28.28125" style="199" customWidth="1"/>
    <col min="2" max="2" width="51.00390625" style="199" customWidth="1"/>
    <col min="3" max="3" width="25.7109375" style="199" customWidth="1"/>
    <col min="4" max="4" width="18.7109375" style="199" customWidth="1"/>
    <col min="5" max="16384" width="9.140625" style="199" customWidth="1"/>
  </cols>
  <sheetData>
    <row r="1" spans="1:3" ht="18.75">
      <c r="A1" s="341"/>
      <c r="B1" s="341"/>
      <c r="C1" s="341"/>
    </row>
    <row r="2" spans="1:4" ht="18.75">
      <c r="A2" s="342" t="s">
        <v>576</v>
      </c>
      <c r="B2" s="343"/>
      <c r="C2" s="343"/>
      <c r="D2" s="343"/>
    </row>
    <row r="3" spans="1:4" ht="18.75">
      <c r="A3" s="343" t="s">
        <v>274</v>
      </c>
      <c r="B3" s="343"/>
      <c r="C3" s="343"/>
      <c r="D3" s="343"/>
    </row>
    <row r="4" spans="1:4" ht="18.75">
      <c r="A4" s="343" t="s">
        <v>275</v>
      </c>
      <c r="B4" s="343"/>
      <c r="C4" s="343"/>
      <c r="D4" s="200"/>
    </row>
    <row r="5" spans="1:4" ht="18.75">
      <c r="A5" s="107"/>
      <c r="B5" s="107"/>
      <c r="C5" s="107"/>
      <c r="D5" s="108" t="s">
        <v>627</v>
      </c>
    </row>
    <row r="6" spans="1:4" ht="135" customHeight="1">
      <c r="A6" s="115" t="s">
        <v>803</v>
      </c>
      <c r="B6" s="115" t="s">
        <v>972</v>
      </c>
      <c r="C6" s="115" t="s">
        <v>973</v>
      </c>
      <c r="D6" s="115" t="s">
        <v>711</v>
      </c>
    </row>
    <row r="7" spans="1:4" ht="18.75">
      <c r="A7" s="115">
        <v>1</v>
      </c>
      <c r="B7" s="115">
        <v>2</v>
      </c>
      <c r="C7" s="115">
        <v>3</v>
      </c>
      <c r="D7" s="115">
        <v>4</v>
      </c>
    </row>
    <row r="8" spans="1:4" ht="18.75">
      <c r="A8" s="338" t="s">
        <v>808</v>
      </c>
      <c r="B8" s="339"/>
      <c r="C8" s="339"/>
      <c r="D8" s="340"/>
    </row>
    <row r="9" spans="1:4" ht="63.75" customHeight="1">
      <c r="A9" s="116" t="s">
        <v>819</v>
      </c>
      <c r="B9" s="116" t="s">
        <v>956</v>
      </c>
      <c r="C9" s="117" t="s">
        <v>51</v>
      </c>
      <c r="D9" s="117" t="s">
        <v>51</v>
      </c>
    </row>
    <row r="10" spans="1:4" ht="48.75" customHeight="1">
      <c r="A10" s="109" t="s">
        <v>974</v>
      </c>
      <c r="B10" s="116" t="s">
        <v>957</v>
      </c>
      <c r="C10" s="117" t="s">
        <v>51</v>
      </c>
      <c r="D10" s="117" t="s">
        <v>51</v>
      </c>
    </row>
    <row r="11" spans="1:4" ht="18.75">
      <c r="A11" s="110"/>
      <c r="B11" s="109" t="s">
        <v>975</v>
      </c>
      <c r="C11" s="118"/>
      <c r="D11" s="119"/>
    </row>
    <row r="12" spans="1:4" ht="150">
      <c r="A12" s="110"/>
      <c r="B12" s="110" t="s">
        <v>712</v>
      </c>
      <c r="C12" s="120" t="s">
        <v>343</v>
      </c>
      <c r="D12" s="121">
        <v>44190</v>
      </c>
    </row>
    <row r="13" spans="1:4" ht="41.25" customHeight="1">
      <c r="A13" s="110"/>
      <c r="B13" s="109" t="s">
        <v>976</v>
      </c>
      <c r="C13" s="118"/>
      <c r="D13" s="119"/>
    </row>
    <row r="14" spans="1:4" ht="112.5">
      <c r="A14" s="110"/>
      <c r="B14" s="110" t="s">
        <v>152</v>
      </c>
      <c r="C14" s="120" t="s">
        <v>39</v>
      </c>
      <c r="D14" s="121">
        <v>43981</v>
      </c>
    </row>
    <row r="15" spans="1:4" ht="18.75">
      <c r="A15" s="110"/>
      <c r="B15" s="109" t="s">
        <v>153</v>
      </c>
      <c r="C15" s="118"/>
      <c r="D15" s="119"/>
    </row>
    <row r="16" spans="1:4" ht="112.5">
      <c r="A16" s="110"/>
      <c r="B16" s="110" t="s">
        <v>154</v>
      </c>
      <c r="C16" s="120" t="s">
        <v>39</v>
      </c>
      <c r="D16" s="121">
        <v>44190</v>
      </c>
    </row>
    <row r="17" spans="1:4" ht="56.25" customHeight="1">
      <c r="A17" s="109" t="s">
        <v>977</v>
      </c>
      <c r="B17" s="122" t="s">
        <v>752</v>
      </c>
      <c r="C17" s="123" t="s">
        <v>51</v>
      </c>
      <c r="D17" s="117" t="s">
        <v>51</v>
      </c>
    </row>
    <row r="18" spans="1:4" ht="39.75" customHeight="1">
      <c r="A18" s="110"/>
      <c r="B18" s="124" t="s">
        <v>978</v>
      </c>
      <c r="C18" s="125"/>
      <c r="D18" s="126"/>
    </row>
    <row r="19" spans="1:4" ht="93.75">
      <c r="A19" s="110"/>
      <c r="B19" s="127" t="s">
        <v>713</v>
      </c>
      <c r="C19" s="128" t="s">
        <v>343</v>
      </c>
      <c r="D19" s="126"/>
    </row>
    <row r="20" spans="1:4" ht="18.75">
      <c r="A20" s="110"/>
      <c r="B20" s="127" t="s">
        <v>155</v>
      </c>
      <c r="C20" s="128"/>
      <c r="D20" s="129">
        <v>44044</v>
      </c>
    </row>
    <row r="21" spans="1:4" ht="38.25" customHeight="1">
      <c r="A21" s="110"/>
      <c r="B21" s="127" t="s">
        <v>156</v>
      </c>
      <c r="C21" s="128"/>
      <c r="D21" s="129">
        <v>44013</v>
      </c>
    </row>
    <row r="22" spans="1:4" ht="18.75">
      <c r="A22" s="110"/>
      <c r="B22" s="130" t="s">
        <v>157</v>
      </c>
      <c r="C22" s="131"/>
      <c r="D22" s="129">
        <v>44196</v>
      </c>
    </row>
    <row r="23" spans="1:4" ht="18.75">
      <c r="A23" s="110"/>
      <c r="B23" s="124" t="s">
        <v>979</v>
      </c>
      <c r="C23" s="125"/>
      <c r="D23" s="118"/>
    </row>
    <row r="24" spans="1:4" ht="112.5">
      <c r="A24" s="110"/>
      <c r="B24" s="127" t="s">
        <v>158</v>
      </c>
      <c r="C24" s="128" t="s">
        <v>39</v>
      </c>
      <c r="D24" s="129">
        <v>43981</v>
      </c>
    </row>
    <row r="25" spans="1:4" ht="18.75">
      <c r="A25" s="110"/>
      <c r="B25" s="109" t="s">
        <v>159</v>
      </c>
      <c r="C25" s="109"/>
      <c r="D25" s="118"/>
    </row>
    <row r="26" spans="1:4" ht="112.5">
      <c r="A26" s="110"/>
      <c r="B26" s="132" t="s">
        <v>160</v>
      </c>
      <c r="C26" s="120" t="s">
        <v>39</v>
      </c>
      <c r="D26" s="121">
        <v>44105</v>
      </c>
    </row>
    <row r="27" spans="1:4" ht="18.75">
      <c r="A27" s="110"/>
      <c r="B27" s="109" t="s">
        <v>161</v>
      </c>
      <c r="C27" s="118"/>
      <c r="D27" s="119"/>
    </row>
    <row r="28" spans="1:4" ht="112.5">
      <c r="A28" s="110"/>
      <c r="B28" s="198" t="s">
        <v>276</v>
      </c>
      <c r="C28" s="120" t="s">
        <v>39</v>
      </c>
      <c r="D28" s="121">
        <v>44075</v>
      </c>
    </row>
    <row r="29" spans="1:4" ht="75">
      <c r="A29" s="109" t="s">
        <v>714</v>
      </c>
      <c r="B29" s="116" t="s">
        <v>893</v>
      </c>
      <c r="C29" s="117" t="s">
        <v>51</v>
      </c>
      <c r="D29" s="118" t="s">
        <v>51</v>
      </c>
    </row>
    <row r="30" spans="1:4" ht="18.75">
      <c r="A30" s="110"/>
      <c r="B30" s="125" t="s">
        <v>715</v>
      </c>
      <c r="C30" s="109"/>
      <c r="D30" s="118"/>
    </row>
    <row r="31" spans="1:4" ht="112.5">
      <c r="A31" s="135"/>
      <c r="B31" s="109" t="s">
        <v>730</v>
      </c>
      <c r="C31" s="126" t="s">
        <v>39</v>
      </c>
      <c r="D31" s="129"/>
    </row>
    <row r="32" spans="1:4" ht="81" customHeight="1">
      <c r="A32" s="135"/>
      <c r="B32" s="201" t="s">
        <v>716</v>
      </c>
      <c r="C32" s="126"/>
      <c r="D32" s="202">
        <v>44044</v>
      </c>
    </row>
    <row r="33" spans="1:4" ht="75">
      <c r="A33" s="135"/>
      <c r="B33" s="201" t="s">
        <v>717</v>
      </c>
      <c r="C33" s="126"/>
      <c r="D33" s="202">
        <v>44196</v>
      </c>
    </row>
    <row r="34" spans="1:4" ht="56.25">
      <c r="A34" s="135"/>
      <c r="B34" s="201" t="s">
        <v>718</v>
      </c>
      <c r="C34" s="126"/>
      <c r="D34" s="202">
        <v>44044</v>
      </c>
    </row>
    <row r="35" spans="1:4" ht="37.5">
      <c r="A35" s="135"/>
      <c r="B35" s="201" t="s">
        <v>719</v>
      </c>
      <c r="C35" s="126"/>
      <c r="D35" s="202">
        <v>44044</v>
      </c>
    </row>
    <row r="36" spans="1:4" ht="60" customHeight="1">
      <c r="A36" s="135"/>
      <c r="B36" s="201" t="s">
        <v>720</v>
      </c>
      <c r="C36" s="126"/>
      <c r="D36" s="202">
        <v>44196</v>
      </c>
    </row>
    <row r="37" spans="1:4" ht="75">
      <c r="A37" s="135"/>
      <c r="B37" s="201" t="s">
        <v>721</v>
      </c>
      <c r="C37" s="126"/>
      <c r="D37" s="202">
        <v>44075</v>
      </c>
    </row>
    <row r="38" spans="1:4" ht="75">
      <c r="A38" s="135"/>
      <c r="B38" s="201" t="s">
        <v>722</v>
      </c>
      <c r="C38" s="126"/>
      <c r="D38" s="202">
        <v>44075</v>
      </c>
    </row>
    <row r="39" spans="1:4" ht="94.5" customHeight="1">
      <c r="A39" s="135"/>
      <c r="B39" s="201" t="s">
        <v>723</v>
      </c>
      <c r="C39" s="126"/>
      <c r="D39" s="202">
        <v>44075</v>
      </c>
    </row>
    <row r="40" spans="1:4" ht="93.75">
      <c r="A40" s="135"/>
      <c r="B40" s="201" t="s">
        <v>724</v>
      </c>
      <c r="C40" s="126"/>
      <c r="D40" s="202">
        <v>44075</v>
      </c>
    </row>
    <row r="41" spans="1:4" ht="56.25">
      <c r="A41" s="135"/>
      <c r="B41" s="201" t="s">
        <v>725</v>
      </c>
      <c r="C41" s="126"/>
      <c r="D41" s="202">
        <v>44075</v>
      </c>
    </row>
    <row r="42" spans="1:4" ht="93.75" customHeight="1">
      <c r="A42" s="135"/>
      <c r="B42" s="201" t="s">
        <v>726</v>
      </c>
      <c r="C42" s="126"/>
      <c r="D42" s="202">
        <v>44075</v>
      </c>
    </row>
    <row r="43" spans="1:4" ht="96.75" customHeight="1">
      <c r="A43" s="135"/>
      <c r="B43" s="201" t="s">
        <v>727</v>
      </c>
      <c r="C43" s="126"/>
      <c r="D43" s="202">
        <v>44075</v>
      </c>
    </row>
    <row r="44" spans="1:4" ht="76.5" customHeight="1">
      <c r="A44" s="135"/>
      <c r="B44" s="201" t="s">
        <v>728</v>
      </c>
      <c r="C44" s="126"/>
      <c r="D44" s="202">
        <v>44075</v>
      </c>
    </row>
    <row r="45" spans="1:4" ht="56.25" customHeight="1">
      <c r="A45" s="135"/>
      <c r="B45" s="203" t="s">
        <v>729</v>
      </c>
      <c r="C45" s="120"/>
      <c r="D45" s="204">
        <v>44075</v>
      </c>
    </row>
    <row r="46" spans="1:4" ht="37.5">
      <c r="A46" s="109" t="s">
        <v>162</v>
      </c>
      <c r="B46" s="132" t="s">
        <v>885</v>
      </c>
      <c r="C46" s="120" t="s">
        <v>51</v>
      </c>
      <c r="D46" s="126" t="s">
        <v>51</v>
      </c>
    </row>
    <row r="47" spans="1:4" ht="18.75">
      <c r="A47" s="110"/>
      <c r="B47" s="109" t="s">
        <v>163</v>
      </c>
      <c r="C47" s="125"/>
      <c r="D47" s="118"/>
    </row>
    <row r="48" spans="1:4" ht="89.25" customHeight="1">
      <c r="A48" s="110"/>
      <c r="B48" s="110" t="s">
        <v>164</v>
      </c>
      <c r="C48" s="133" t="s">
        <v>39</v>
      </c>
      <c r="D48" s="129">
        <v>44105</v>
      </c>
    </row>
    <row r="49" spans="1:4" ht="18.75">
      <c r="A49" s="110"/>
      <c r="B49" s="109" t="s">
        <v>165</v>
      </c>
      <c r="C49" s="125"/>
      <c r="D49" s="118"/>
    </row>
    <row r="50" spans="1:4" ht="93.75">
      <c r="A50" s="110"/>
      <c r="B50" s="110" t="s">
        <v>757</v>
      </c>
      <c r="C50" s="128" t="s">
        <v>343</v>
      </c>
      <c r="D50" s="121">
        <v>44044</v>
      </c>
    </row>
    <row r="51" spans="1:4" ht="40.5" customHeight="1">
      <c r="A51" s="109" t="s">
        <v>166</v>
      </c>
      <c r="B51" s="116" t="s">
        <v>888</v>
      </c>
      <c r="C51" s="117" t="s">
        <v>51</v>
      </c>
      <c r="D51" s="126" t="s">
        <v>51</v>
      </c>
    </row>
    <row r="52" spans="1:4" ht="18.75">
      <c r="A52" s="110"/>
      <c r="B52" s="125" t="s">
        <v>167</v>
      </c>
      <c r="C52" s="109"/>
      <c r="D52" s="118"/>
    </row>
    <row r="53" spans="1:4" ht="83.25" customHeight="1">
      <c r="A53" s="110"/>
      <c r="B53" s="135" t="s">
        <v>202</v>
      </c>
      <c r="C53" s="126" t="s">
        <v>39</v>
      </c>
      <c r="D53" s="129"/>
    </row>
    <row r="54" spans="1:4" ht="18.75">
      <c r="A54" s="110"/>
      <c r="B54" s="171" t="s">
        <v>203</v>
      </c>
      <c r="C54" s="126"/>
      <c r="D54" s="129">
        <v>43931</v>
      </c>
    </row>
    <row r="55" spans="1:4" ht="21.75" customHeight="1">
      <c r="A55" s="110"/>
      <c r="B55" s="171" t="s">
        <v>204</v>
      </c>
      <c r="C55" s="126"/>
      <c r="D55" s="129">
        <v>43931</v>
      </c>
    </row>
    <row r="56" spans="1:4" ht="20.25" customHeight="1">
      <c r="A56" s="110"/>
      <c r="B56" s="171" t="s">
        <v>205</v>
      </c>
      <c r="C56" s="126"/>
      <c r="D56" s="129">
        <v>43931</v>
      </c>
    </row>
    <row r="57" spans="1:4" ht="18.75">
      <c r="A57" s="110"/>
      <c r="B57" s="171" t="s">
        <v>206</v>
      </c>
      <c r="C57" s="126"/>
      <c r="D57" s="129">
        <v>43931</v>
      </c>
    </row>
    <row r="58" spans="1:4" ht="18.75">
      <c r="A58" s="110"/>
      <c r="B58" s="171" t="s">
        <v>207</v>
      </c>
      <c r="C58" s="126"/>
      <c r="D58" s="129">
        <v>43931</v>
      </c>
    </row>
    <row r="59" spans="1:4" ht="18.75">
      <c r="A59" s="110"/>
      <c r="B59" s="171" t="s">
        <v>208</v>
      </c>
      <c r="C59" s="126"/>
      <c r="D59" s="129">
        <v>43931</v>
      </c>
    </row>
    <row r="60" spans="1:4" ht="23.25" customHeight="1">
      <c r="A60" s="110"/>
      <c r="B60" s="171" t="s">
        <v>209</v>
      </c>
      <c r="C60" s="126"/>
      <c r="D60" s="129">
        <v>43931</v>
      </c>
    </row>
    <row r="61" spans="1:4" ht="23.25" customHeight="1">
      <c r="A61" s="110"/>
      <c r="B61" s="171" t="s">
        <v>210</v>
      </c>
      <c r="C61" s="126"/>
      <c r="D61" s="129">
        <v>43952</v>
      </c>
    </row>
    <row r="62" spans="1:4" ht="21.75" customHeight="1">
      <c r="A62" s="110"/>
      <c r="B62" s="171" t="s">
        <v>211</v>
      </c>
      <c r="C62" s="126"/>
      <c r="D62" s="129">
        <v>43952</v>
      </c>
    </row>
    <row r="63" spans="1:4" ht="18.75">
      <c r="A63" s="110"/>
      <c r="B63" s="171" t="s">
        <v>212</v>
      </c>
      <c r="C63" s="126"/>
      <c r="D63" s="129">
        <v>43952</v>
      </c>
    </row>
    <row r="64" spans="1:4" ht="18.75">
      <c r="A64" s="110"/>
      <c r="B64" s="171" t="s">
        <v>213</v>
      </c>
      <c r="C64" s="120"/>
      <c r="D64" s="121">
        <v>43952</v>
      </c>
    </row>
    <row r="65" spans="1:4" ht="18.75">
      <c r="A65" s="110"/>
      <c r="B65" s="125" t="s">
        <v>214</v>
      </c>
      <c r="C65" s="118"/>
      <c r="D65" s="119"/>
    </row>
    <row r="66" spans="1:4" ht="83.25" customHeight="1">
      <c r="A66" s="110"/>
      <c r="B66" s="171" t="s">
        <v>772</v>
      </c>
      <c r="C66" s="126" t="s">
        <v>39</v>
      </c>
      <c r="D66" s="129"/>
    </row>
    <row r="67" spans="1:4" ht="18.75">
      <c r="A67" s="110"/>
      <c r="B67" s="171" t="s">
        <v>203</v>
      </c>
      <c r="C67" s="126"/>
      <c r="D67" s="129">
        <v>44013</v>
      </c>
    </row>
    <row r="68" spans="1:4" ht="16.5" customHeight="1">
      <c r="A68" s="110"/>
      <c r="B68" s="171" t="s">
        <v>204</v>
      </c>
      <c r="C68" s="126"/>
      <c r="D68" s="129">
        <v>44053</v>
      </c>
    </row>
    <row r="69" spans="1:4" ht="18" customHeight="1">
      <c r="A69" s="110"/>
      <c r="B69" s="171" t="s">
        <v>205</v>
      </c>
      <c r="C69" s="126"/>
      <c r="D69" s="129">
        <v>44044</v>
      </c>
    </row>
    <row r="70" spans="1:4" ht="18.75">
      <c r="A70" s="110"/>
      <c r="B70" s="171" t="s">
        <v>207</v>
      </c>
      <c r="C70" s="126"/>
      <c r="D70" s="129">
        <v>44058</v>
      </c>
    </row>
    <row r="71" spans="1:4" ht="18.75">
      <c r="A71" s="110"/>
      <c r="B71" s="171" t="s">
        <v>208</v>
      </c>
      <c r="C71" s="126"/>
      <c r="D71" s="129">
        <v>44068</v>
      </c>
    </row>
    <row r="72" spans="1:4" ht="15.75" customHeight="1">
      <c r="A72" s="110"/>
      <c r="B72" s="171" t="s">
        <v>209</v>
      </c>
      <c r="C72" s="126"/>
      <c r="D72" s="129">
        <v>44043</v>
      </c>
    </row>
    <row r="73" spans="1:4" ht="18" customHeight="1">
      <c r="A73" s="110"/>
      <c r="B73" s="171" t="s">
        <v>210</v>
      </c>
      <c r="C73" s="126"/>
      <c r="D73" s="129">
        <v>44074</v>
      </c>
    </row>
    <row r="74" spans="1:4" ht="18.75">
      <c r="A74" s="110"/>
      <c r="B74" s="171" t="s">
        <v>211</v>
      </c>
      <c r="C74" s="126"/>
      <c r="D74" s="129">
        <v>44074</v>
      </c>
    </row>
    <row r="75" spans="1:4" ht="18.75">
      <c r="A75" s="110"/>
      <c r="B75" s="171" t="s">
        <v>212</v>
      </c>
      <c r="C75" s="120"/>
      <c r="D75" s="121">
        <v>44074</v>
      </c>
    </row>
    <row r="76" spans="1:4" ht="18.75">
      <c r="A76" s="110"/>
      <c r="B76" s="125" t="s">
        <v>773</v>
      </c>
      <c r="C76" s="128"/>
      <c r="D76" s="119"/>
    </row>
    <row r="77" spans="1:4" ht="37.5">
      <c r="A77" s="110"/>
      <c r="B77" s="171" t="s">
        <v>774</v>
      </c>
      <c r="C77" s="128"/>
      <c r="D77" s="129"/>
    </row>
    <row r="78" spans="1:4" ht="18.75">
      <c r="A78" s="110"/>
      <c r="B78" s="171" t="s">
        <v>206</v>
      </c>
      <c r="C78" s="128"/>
      <c r="D78" s="129">
        <v>44058</v>
      </c>
    </row>
    <row r="79" spans="1:4" ht="18.75">
      <c r="A79" s="110"/>
      <c r="B79" s="171" t="s">
        <v>213</v>
      </c>
      <c r="C79" s="128"/>
      <c r="D79" s="121">
        <v>44074</v>
      </c>
    </row>
    <row r="80" spans="1:4" ht="37.5">
      <c r="A80" s="109" t="s">
        <v>168</v>
      </c>
      <c r="B80" s="116" t="s">
        <v>891</v>
      </c>
      <c r="C80" s="117" t="s">
        <v>51</v>
      </c>
      <c r="D80" s="126" t="s">
        <v>51</v>
      </c>
    </row>
    <row r="81" spans="1:4" ht="18.75">
      <c r="A81" s="110"/>
      <c r="B81" s="109" t="s">
        <v>169</v>
      </c>
      <c r="C81" s="125"/>
      <c r="D81" s="118"/>
    </row>
    <row r="82" spans="1:4" ht="112.5">
      <c r="A82" s="110"/>
      <c r="B82" s="110" t="s">
        <v>170</v>
      </c>
      <c r="C82" s="128" t="s">
        <v>39</v>
      </c>
      <c r="D82" s="129">
        <v>44136</v>
      </c>
    </row>
    <row r="83" spans="1:4" ht="37.5">
      <c r="A83" s="109" t="s">
        <v>758</v>
      </c>
      <c r="B83" s="134" t="s">
        <v>890</v>
      </c>
      <c r="C83" s="117" t="s">
        <v>51</v>
      </c>
      <c r="D83" s="117" t="s">
        <v>51</v>
      </c>
    </row>
    <row r="84" spans="1:4" ht="18.75">
      <c r="A84" s="135"/>
      <c r="B84" s="134" t="s">
        <v>759</v>
      </c>
      <c r="C84" s="128"/>
      <c r="D84" s="129"/>
    </row>
    <row r="85" spans="1:4" ht="112.5">
      <c r="A85" s="131"/>
      <c r="B85" s="137" t="s">
        <v>761</v>
      </c>
      <c r="C85" s="138" t="s">
        <v>39</v>
      </c>
      <c r="D85" s="121">
        <v>43981</v>
      </c>
    </row>
    <row r="86" spans="1:4" ht="37.5">
      <c r="A86" s="109" t="s">
        <v>171</v>
      </c>
      <c r="B86" s="134" t="s">
        <v>889</v>
      </c>
      <c r="C86" s="117" t="s">
        <v>51</v>
      </c>
      <c r="D86" s="117" t="s">
        <v>51</v>
      </c>
    </row>
    <row r="87" spans="1:4" ht="18.75">
      <c r="A87" s="135"/>
      <c r="B87" s="134" t="s">
        <v>172</v>
      </c>
      <c r="C87" s="136"/>
      <c r="D87" s="129"/>
    </row>
    <row r="88" spans="1:4" ht="93.75">
      <c r="A88" s="131"/>
      <c r="B88" s="137" t="s">
        <v>173</v>
      </c>
      <c r="C88" s="138" t="s">
        <v>343</v>
      </c>
      <c r="D88" s="121">
        <v>44105</v>
      </c>
    </row>
    <row r="89" spans="1:4" ht="57.75" customHeight="1">
      <c r="A89" s="116" t="s">
        <v>120</v>
      </c>
      <c r="B89" s="116" t="s">
        <v>694</v>
      </c>
      <c r="C89" s="117" t="s">
        <v>51</v>
      </c>
      <c r="D89" s="117" t="s">
        <v>51</v>
      </c>
    </row>
    <row r="90" spans="1:4" ht="93.75">
      <c r="A90" s="109" t="s">
        <v>747</v>
      </c>
      <c r="B90" s="116" t="s">
        <v>934</v>
      </c>
      <c r="C90" s="117" t="s">
        <v>51</v>
      </c>
      <c r="D90" s="118" t="s">
        <v>51</v>
      </c>
    </row>
    <row r="91" spans="1:4" ht="18.75">
      <c r="A91" s="110"/>
      <c r="B91" s="125" t="s">
        <v>980</v>
      </c>
      <c r="C91" s="109"/>
      <c r="D91" s="118"/>
    </row>
    <row r="92" spans="1:4" ht="112.5">
      <c r="A92" s="110"/>
      <c r="B92" s="135" t="s">
        <v>760</v>
      </c>
      <c r="C92" s="126" t="s">
        <v>39</v>
      </c>
      <c r="D92" s="129"/>
    </row>
    <row r="93" spans="1:4" ht="18.75">
      <c r="A93" s="110"/>
      <c r="B93" s="135" t="s">
        <v>762</v>
      </c>
      <c r="C93" s="126"/>
      <c r="D93" s="129">
        <v>44012</v>
      </c>
    </row>
    <row r="94" spans="1:4" ht="18.75">
      <c r="A94" s="110"/>
      <c r="B94" s="135" t="s">
        <v>763</v>
      </c>
      <c r="C94" s="126"/>
      <c r="D94" s="129">
        <v>44104</v>
      </c>
    </row>
    <row r="95" spans="1:4" ht="18.75">
      <c r="A95" s="110"/>
      <c r="B95" s="135" t="s">
        <v>764</v>
      </c>
      <c r="C95" s="120"/>
      <c r="D95" s="121">
        <v>44195</v>
      </c>
    </row>
    <row r="96" spans="1:4" ht="75">
      <c r="A96" s="109" t="s">
        <v>927</v>
      </c>
      <c r="B96" s="116" t="s">
        <v>599</v>
      </c>
      <c r="C96" s="120" t="s">
        <v>51</v>
      </c>
      <c r="D96" s="126" t="s">
        <v>51</v>
      </c>
    </row>
    <row r="97" spans="1:4" ht="18.75">
      <c r="A97" s="110"/>
      <c r="B97" s="109" t="s">
        <v>192</v>
      </c>
      <c r="C97" s="125"/>
      <c r="D97" s="118"/>
    </row>
    <row r="98" spans="1:4" ht="112.5">
      <c r="A98" s="158"/>
      <c r="B98" s="165" t="s">
        <v>191</v>
      </c>
      <c r="C98" s="168" t="s">
        <v>39</v>
      </c>
      <c r="D98" s="146">
        <v>44075</v>
      </c>
    </row>
    <row r="99" spans="1:4" ht="56.25">
      <c r="A99" s="109" t="s">
        <v>936</v>
      </c>
      <c r="B99" s="116" t="s">
        <v>930</v>
      </c>
      <c r="C99" s="120" t="s">
        <v>51</v>
      </c>
      <c r="D99" s="126" t="s">
        <v>51</v>
      </c>
    </row>
    <row r="100" spans="1:4" ht="18.75">
      <c r="A100" s="110"/>
      <c r="B100" s="125" t="s">
        <v>174</v>
      </c>
      <c r="C100" s="125"/>
      <c r="D100" s="118"/>
    </row>
    <row r="101" spans="1:4" ht="112.5">
      <c r="A101" s="110"/>
      <c r="B101" s="171" t="s">
        <v>766</v>
      </c>
      <c r="C101" s="128" t="s">
        <v>39</v>
      </c>
      <c r="D101" s="129">
        <v>43860</v>
      </c>
    </row>
    <row r="102" spans="1:4" ht="18.75">
      <c r="A102" s="110"/>
      <c r="B102" s="135"/>
      <c r="C102" s="128"/>
      <c r="D102" s="129">
        <v>43890</v>
      </c>
    </row>
    <row r="103" spans="1:4" ht="18.75">
      <c r="A103" s="110"/>
      <c r="B103" s="135"/>
      <c r="C103" s="128"/>
      <c r="D103" s="129">
        <v>43920</v>
      </c>
    </row>
    <row r="104" spans="1:4" ht="18.75">
      <c r="A104" s="110"/>
      <c r="B104" s="135"/>
      <c r="C104" s="128"/>
      <c r="D104" s="129">
        <v>43951</v>
      </c>
    </row>
    <row r="105" spans="1:4" ht="18.75">
      <c r="A105" s="110"/>
      <c r="B105" s="135"/>
      <c r="C105" s="128"/>
      <c r="D105" s="129">
        <v>43981</v>
      </c>
    </row>
    <row r="106" spans="1:4" ht="18.75">
      <c r="A106" s="110"/>
      <c r="B106" s="135"/>
      <c r="C106" s="128"/>
      <c r="D106" s="129">
        <v>44012</v>
      </c>
    </row>
    <row r="107" spans="1:4" ht="18.75">
      <c r="A107" s="110"/>
      <c r="B107" s="135"/>
      <c r="C107" s="128"/>
      <c r="D107" s="129">
        <v>44042</v>
      </c>
    </row>
    <row r="108" spans="1:4" ht="18.75">
      <c r="A108" s="110"/>
      <c r="B108" s="135"/>
      <c r="C108" s="128"/>
      <c r="D108" s="129">
        <v>44073</v>
      </c>
    </row>
    <row r="109" spans="1:4" ht="18.75">
      <c r="A109" s="110"/>
      <c r="B109" s="135"/>
      <c r="C109" s="128"/>
      <c r="D109" s="129">
        <v>44104</v>
      </c>
    </row>
    <row r="110" spans="1:4" ht="18.75">
      <c r="A110" s="110"/>
      <c r="B110" s="135"/>
      <c r="C110" s="128"/>
      <c r="D110" s="129">
        <v>44134</v>
      </c>
    </row>
    <row r="111" spans="1:4" ht="18.75">
      <c r="A111" s="110"/>
      <c r="B111" s="135"/>
      <c r="C111" s="128"/>
      <c r="D111" s="129">
        <v>44165</v>
      </c>
    </row>
    <row r="112" spans="1:4" ht="18.75">
      <c r="A112" s="110"/>
      <c r="B112" s="135"/>
      <c r="C112" s="133"/>
      <c r="D112" s="121">
        <v>44195</v>
      </c>
    </row>
    <row r="113" spans="1:4" ht="56.25">
      <c r="A113" s="109" t="s">
        <v>943</v>
      </c>
      <c r="B113" s="116" t="s">
        <v>982</v>
      </c>
      <c r="C113" s="120" t="s">
        <v>51</v>
      </c>
      <c r="D113" s="126" t="s">
        <v>51</v>
      </c>
    </row>
    <row r="114" spans="1:4" ht="51" customHeight="1">
      <c r="A114" s="110"/>
      <c r="B114" s="125" t="s">
        <v>175</v>
      </c>
      <c r="C114" s="125"/>
      <c r="D114" s="118"/>
    </row>
    <row r="115" spans="1:4" ht="112.5">
      <c r="A115" s="110"/>
      <c r="B115" s="171" t="s">
        <v>765</v>
      </c>
      <c r="C115" s="128" t="s">
        <v>39</v>
      </c>
      <c r="D115" s="129">
        <v>43850</v>
      </c>
    </row>
    <row r="116" spans="1:4" ht="18.75">
      <c r="A116" s="110"/>
      <c r="B116" s="135"/>
      <c r="C116" s="128"/>
      <c r="D116" s="129">
        <v>43881</v>
      </c>
    </row>
    <row r="117" spans="1:4" ht="18.75">
      <c r="A117" s="110"/>
      <c r="B117" s="135"/>
      <c r="C117" s="128"/>
      <c r="D117" s="129">
        <v>43910</v>
      </c>
    </row>
    <row r="118" spans="1:4" ht="18.75">
      <c r="A118" s="110"/>
      <c r="B118" s="135"/>
      <c r="C118" s="128"/>
      <c r="D118" s="129">
        <v>43941</v>
      </c>
    </row>
    <row r="119" spans="1:4" ht="18.75">
      <c r="A119" s="110"/>
      <c r="B119" s="135"/>
      <c r="C119" s="128"/>
      <c r="D119" s="129">
        <v>43971</v>
      </c>
    </row>
    <row r="120" spans="1:4" ht="18.75">
      <c r="A120" s="110"/>
      <c r="B120" s="135"/>
      <c r="C120" s="128"/>
      <c r="D120" s="129">
        <v>44002</v>
      </c>
    </row>
    <row r="121" spans="1:4" ht="18.75">
      <c r="A121" s="110"/>
      <c r="B121" s="135"/>
      <c r="C121" s="128"/>
      <c r="D121" s="129">
        <v>44032</v>
      </c>
    </row>
    <row r="122" spans="1:4" ht="18.75">
      <c r="A122" s="110"/>
      <c r="B122" s="135"/>
      <c r="C122" s="128"/>
      <c r="D122" s="129">
        <v>44063</v>
      </c>
    </row>
    <row r="123" spans="1:4" ht="20.25" customHeight="1">
      <c r="A123" s="110"/>
      <c r="B123" s="135"/>
      <c r="C123" s="128"/>
      <c r="D123" s="129">
        <v>44094</v>
      </c>
    </row>
    <row r="124" spans="1:4" ht="18.75">
      <c r="A124" s="110"/>
      <c r="B124" s="135"/>
      <c r="C124" s="128"/>
      <c r="D124" s="129">
        <v>44124</v>
      </c>
    </row>
    <row r="125" spans="1:4" ht="18.75">
      <c r="A125" s="110"/>
      <c r="B125" s="135"/>
      <c r="C125" s="128"/>
      <c r="D125" s="129">
        <v>44155</v>
      </c>
    </row>
    <row r="126" spans="1:4" ht="18.75">
      <c r="A126" s="110"/>
      <c r="B126" s="135"/>
      <c r="C126" s="133"/>
      <c r="D126" s="121">
        <v>44185</v>
      </c>
    </row>
    <row r="127" spans="1:4" ht="75">
      <c r="A127" s="109" t="s">
        <v>945</v>
      </c>
      <c r="B127" s="116" t="s">
        <v>744</v>
      </c>
      <c r="C127" s="126" t="s">
        <v>51</v>
      </c>
      <c r="D127" s="126" t="s">
        <v>51</v>
      </c>
    </row>
    <row r="128" spans="1:4" ht="18.75">
      <c r="A128" s="110"/>
      <c r="B128" s="125" t="s">
        <v>176</v>
      </c>
      <c r="C128" s="109"/>
      <c r="D128" s="157"/>
    </row>
    <row r="129" spans="1:4" ht="112.5">
      <c r="A129" s="110"/>
      <c r="B129" s="171" t="s">
        <v>767</v>
      </c>
      <c r="C129" s="126" t="s">
        <v>39</v>
      </c>
      <c r="D129" s="156">
        <v>43860</v>
      </c>
    </row>
    <row r="130" spans="1:4" ht="18.75">
      <c r="A130" s="110"/>
      <c r="B130" s="135"/>
      <c r="C130" s="126"/>
      <c r="D130" s="156">
        <v>43890</v>
      </c>
    </row>
    <row r="131" spans="1:4" ht="18.75">
      <c r="A131" s="110"/>
      <c r="B131" s="135"/>
      <c r="C131" s="126"/>
      <c r="D131" s="156">
        <v>43920</v>
      </c>
    </row>
    <row r="132" spans="1:4" ht="18.75">
      <c r="A132" s="110"/>
      <c r="B132" s="135"/>
      <c r="C132" s="126"/>
      <c r="D132" s="156">
        <v>43951</v>
      </c>
    </row>
    <row r="133" spans="1:4" ht="18.75">
      <c r="A133" s="110"/>
      <c r="B133" s="135"/>
      <c r="C133" s="126"/>
      <c r="D133" s="156">
        <v>43981</v>
      </c>
    </row>
    <row r="134" spans="1:4" ht="18.75">
      <c r="A134" s="110"/>
      <c r="B134" s="135"/>
      <c r="C134" s="126"/>
      <c r="D134" s="156">
        <v>44012</v>
      </c>
    </row>
    <row r="135" spans="1:4" ht="18.75">
      <c r="A135" s="110"/>
      <c r="B135" s="135"/>
      <c r="C135" s="126"/>
      <c r="D135" s="156">
        <v>44042</v>
      </c>
    </row>
    <row r="136" spans="1:4" ht="18.75">
      <c r="A136" s="110"/>
      <c r="B136" s="135"/>
      <c r="C136" s="126"/>
      <c r="D136" s="156">
        <v>44073</v>
      </c>
    </row>
    <row r="137" spans="1:4" ht="18.75">
      <c r="A137" s="110"/>
      <c r="B137" s="135"/>
      <c r="C137" s="126"/>
      <c r="D137" s="156">
        <v>44104</v>
      </c>
    </row>
    <row r="138" spans="1:4" ht="18.75">
      <c r="A138" s="110"/>
      <c r="B138" s="135"/>
      <c r="C138" s="126"/>
      <c r="D138" s="156">
        <v>44134</v>
      </c>
    </row>
    <row r="139" spans="1:4" ht="18.75">
      <c r="A139" s="110"/>
      <c r="B139" s="135"/>
      <c r="C139" s="126"/>
      <c r="D139" s="156">
        <v>44165</v>
      </c>
    </row>
    <row r="140" spans="1:4" ht="18.75">
      <c r="A140" s="110"/>
      <c r="B140" s="135"/>
      <c r="C140" s="120"/>
      <c r="D140" s="139">
        <v>44195</v>
      </c>
    </row>
    <row r="141" spans="1:4" ht="56.25">
      <c r="A141" s="109" t="s">
        <v>946</v>
      </c>
      <c r="B141" s="116" t="s">
        <v>139</v>
      </c>
      <c r="C141" s="120" t="s">
        <v>51</v>
      </c>
      <c r="D141" s="118" t="s">
        <v>51</v>
      </c>
    </row>
    <row r="142" spans="1:4" ht="18.75">
      <c r="A142" s="110"/>
      <c r="B142" s="109" t="s">
        <v>177</v>
      </c>
      <c r="C142" s="125"/>
      <c r="D142" s="118"/>
    </row>
    <row r="143" spans="1:4" ht="86.25" customHeight="1">
      <c r="A143" s="206"/>
      <c r="B143" s="184" t="s">
        <v>186</v>
      </c>
      <c r="C143" s="128" t="s">
        <v>39</v>
      </c>
      <c r="D143" s="233">
        <v>43983</v>
      </c>
    </row>
    <row r="144" spans="1:4" ht="37.5">
      <c r="A144" s="110"/>
      <c r="B144" s="110" t="s">
        <v>187</v>
      </c>
      <c r="C144" s="135"/>
      <c r="D144" s="233">
        <v>43971</v>
      </c>
    </row>
    <row r="145" spans="1:4" ht="37.5">
      <c r="A145" s="110"/>
      <c r="B145" s="110" t="s">
        <v>188</v>
      </c>
      <c r="C145" s="135"/>
      <c r="D145" s="233">
        <v>43987</v>
      </c>
    </row>
    <row r="146" spans="1:4" ht="37.5">
      <c r="A146" s="110"/>
      <c r="B146" s="110" t="s">
        <v>189</v>
      </c>
      <c r="C146" s="135"/>
      <c r="D146" s="129">
        <v>44136</v>
      </c>
    </row>
    <row r="147" spans="1:4" ht="131.25">
      <c r="A147" s="109" t="s">
        <v>448</v>
      </c>
      <c r="B147" s="116" t="s">
        <v>178</v>
      </c>
      <c r="C147" s="117" t="s">
        <v>51</v>
      </c>
      <c r="D147" s="118" t="s">
        <v>51</v>
      </c>
    </row>
    <row r="148" spans="1:4" ht="18.75">
      <c r="A148" s="110"/>
      <c r="B148" s="109" t="s">
        <v>179</v>
      </c>
      <c r="C148" s="125"/>
      <c r="D148" s="118"/>
    </row>
    <row r="149" spans="1:4" ht="150">
      <c r="A149" s="110"/>
      <c r="B149" s="206" t="s">
        <v>545</v>
      </c>
      <c r="C149" s="128" t="s">
        <v>39</v>
      </c>
      <c r="D149" s="121">
        <v>43983</v>
      </c>
    </row>
    <row r="150" spans="1:4" ht="112.5">
      <c r="A150" s="109" t="s">
        <v>180</v>
      </c>
      <c r="B150" s="116" t="s">
        <v>233</v>
      </c>
      <c r="C150" s="117" t="s">
        <v>51</v>
      </c>
      <c r="D150" s="126" t="s">
        <v>51</v>
      </c>
    </row>
    <row r="151" spans="1:4" ht="18.75">
      <c r="A151" s="110"/>
      <c r="B151" s="109" t="s">
        <v>181</v>
      </c>
      <c r="C151" s="125"/>
      <c r="D151" s="118"/>
    </row>
    <row r="152" spans="1:4" ht="83.25" customHeight="1">
      <c r="A152" s="110"/>
      <c r="B152" s="110" t="s">
        <v>768</v>
      </c>
      <c r="C152" s="128" t="s">
        <v>39</v>
      </c>
      <c r="D152" s="129">
        <v>43860</v>
      </c>
    </row>
    <row r="153" spans="1:4" ht="18.75">
      <c r="A153" s="110"/>
      <c r="B153" s="110"/>
      <c r="C153" s="128"/>
      <c r="D153" s="129">
        <v>43890</v>
      </c>
    </row>
    <row r="154" spans="1:4" ht="18.75">
      <c r="A154" s="110"/>
      <c r="B154" s="110"/>
      <c r="C154" s="128"/>
      <c r="D154" s="129">
        <v>43920</v>
      </c>
    </row>
    <row r="155" spans="1:4" ht="18.75">
      <c r="A155" s="110"/>
      <c r="B155" s="110"/>
      <c r="C155" s="128"/>
      <c r="D155" s="129">
        <v>43951</v>
      </c>
    </row>
    <row r="156" spans="1:4" ht="18.75">
      <c r="A156" s="110"/>
      <c r="B156" s="110"/>
      <c r="C156" s="128"/>
      <c r="D156" s="129">
        <v>43981</v>
      </c>
    </row>
    <row r="157" spans="1:4" ht="18.75">
      <c r="A157" s="110"/>
      <c r="B157" s="110"/>
      <c r="C157" s="128"/>
      <c r="D157" s="129">
        <v>44012</v>
      </c>
    </row>
    <row r="158" spans="1:4" ht="18.75">
      <c r="A158" s="110"/>
      <c r="B158" s="110"/>
      <c r="C158" s="128"/>
      <c r="D158" s="129">
        <v>44042</v>
      </c>
    </row>
    <row r="159" spans="1:4" ht="18.75">
      <c r="A159" s="110"/>
      <c r="B159" s="110"/>
      <c r="C159" s="128"/>
      <c r="D159" s="129">
        <v>44073</v>
      </c>
    </row>
    <row r="160" spans="1:4" ht="18.75">
      <c r="A160" s="110"/>
      <c r="B160" s="110"/>
      <c r="C160" s="128"/>
      <c r="D160" s="129">
        <v>44104</v>
      </c>
    </row>
    <row r="161" spans="1:4" ht="18.75">
      <c r="A161" s="110"/>
      <c r="B161" s="110"/>
      <c r="C161" s="128"/>
      <c r="D161" s="129">
        <v>44134</v>
      </c>
    </row>
    <row r="162" spans="1:4" ht="18.75">
      <c r="A162" s="110"/>
      <c r="B162" s="110"/>
      <c r="C162" s="128"/>
      <c r="D162" s="129">
        <v>44165</v>
      </c>
    </row>
    <row r="163" spans="1:4" ht="18.75">
      <c r="A163" s="110"/>
      <c r="B163" s="137"/>
      <c r="C163" s="131"/>
      <c r="D163" s="121">
        <v>44195</v>
      </c>
    </row>
    <row r="164" spans="1:4" ht="187.5">
      <c r="A164" s="109" t="s">
        <v>182</v>
      </c>
      <c r="B164" s="116" t="s">
        <v>183</v>
      </c>
      <c r="C164" s="117" t="s">
        <v>51</v>
      </c>
      <c r="D164" s="209" t="s">
        <v>51</v>
      </c>
    </row>
    <row r="165" spans="1:4" ht="18.75">
      <c r="A165" s="110"/>
      <c r="B165" s="109" t="s">
        <v>277</v>
      </c>
      <c r="C165" s="207"/>
      <c r="D165" s="209"/>
    </row>
    <row r="166" spans="1:4" ht="112.5">
      <c r="A166" s="110"/>
      <c r="B166" s="206" t="s">
        <v>546</v>
      </c>
      <c r="C166" s="208" t="s">
        <v>39</v>
      </c>
      <c r="D166" s="211">
        <v>43840</v>
      </c>
    </row>
    <row r="167" spans="1:4" ht="18.75">
      <c r="A167" s="110"/>
      <c r="B167" s="110"/>
      <c r="C167" s="208"/>
      <c r="D167" s="211">
        <v>43931</v>
      </c>
    </row>
    <row r="168" spans="1:4" ht="18.75">
      <c r="A168" s="110"/>
      <c r="B168" s="110"/>
      <c r="C168" s="208"/>
      <c r="D168" s="211">
        <v>44022</v>
      </c>
    </row>
    <row r="169" spans="1:4" ht="18.75">
      <c r="A169" s="110"/>
      <c r="B169" s="110"/>
      <c r="C169" s="208"/>
      <c r="D169" s="121">
        <v>44114</v>
      </c>
    </row>
    <row r="170" spans="1:4" ht="37.5">
      <c r="A170" s="109" t="s">
        <v>184</v>
      </c>
      <c r="B170" s="134" t="s">
        <v>185</v>
      </c>
      <c r="C170" s="118" t="s">
        <v>51</v>
      </c>
      <c r="D170" s="210" t="s">
        <v>51</v>
      </c>
    </row>
    <row r="171" spans="1:4" ht="18.75">
      <c r="A171" s="110"/>
      <c r="B171" s="165" t="s">
        <v>278</v>
      </c>
      <c r="C171" s="110"/>
      <c r="D171" s="126"/>
    </row>
    <row r="172" spans="1:4" ht="206.25">
      <c r="A172" s="110"/>
      <c r="B172" s="110" t="s">
        <v>280</v>
      </c>
      <c r="C172" s="110" t="s">
        <v>39</v>
      </c>
      <c r="D172" s="129"/>
    </row>
    <row r="173" spans="1:4" ht="18.75">
      <c r="A173" s="110"/>
      <c r="B173" s="110" t="s">
        <v>539</v>
      </c>
      <c r="C173" s="110"/>
      <c r="D173" s="129">
        <v>43921</v>
      </c>
    </row>
    <row r="174" spans="1:4" ht="18.75">
      <c r="A174" s="110"/>
      <c r="B174" s="110" t="s">
        <v>540</v>
      </c>
      <c r="C174" s="110"/>
      <c r="D174" s="129">
        <v>44012</v>
      </c>
    </row>
    <row r="175" spans="1:4" ht="18.75">
      <c r="A175" s="110"/>
      <c r="B175" s="110" t="s">
        <v>541</v>
      </c>
      <c r="C175" s="110"/>
      <c r="D175" s="129">
        <v>44104</v>
      </c>
    </row>
    <row r="176" spans="1:4" ht="18.75">
      <c r="A176" s="137"/>
      <c r="B176" s="137" t="s">
        <v>542</v>
      </c>
      <c r="C176" s="137"/>
      <c r="D176" s="121">
        <v>44195</v>
      </c>
    </row>
    <row r="177" spans="1:4" ht="37.5">
      <c r="A177" s="159" t="s">
        <v>140</v>
      </c>
      <c r="B177" s="132" t="s">
        <v>683</v>
      </c>
      <c r="C177" s="120" t="s">
        <v>51</v>
      </c>
      <c r="D177" s="120" t="s">
        <v>51</v>
      </c>
    </row>
    <row r="178" spans="1:4" ht="75">
      <c r="A178" s="109" t="s">
        <v>562</v>
      </c>
      <c r="B178" s="122" t="s">
        <v>563</v>
      </c>
      <c r="C178" s="117" t="s">
        <v>51</v>
      </c>
      <c r="D178" s="117" t="s">
        <v>51</v>
      </c>
    </row>
    <row r="179" spans="1:4" ht="18.75">
      <c r="A179" s="110"/>
      <c r="B179" s="124" t="s">
        <v>564</v>
      </c>
      <c r="C179" s="118"/>
      <c r="D179" s="119"/>
    </row>
    <row r="180" spans="1:4" ht="112.5">
      <c r="A180" s="110"/>
      <c r="B180" s="127" t="s">
        <v>535</v>
      </c>
      <c r="C180" s="120" t="s">
        <v>39</v>
      </c>
      <c r="D180" s="121">
        <v>43981</v>
      </c>
    </row>
    <row r="181" spans="1:4" ht="18.75">
      <c r="A181" s="110"/>
      <c r="B181" s="124" t="s">
        <v>536</v>
      </c>
      <c r="C181" s="118"/>
      <c r="D181" s="119"/>
    </row>
    <row r="182" spans="1:4" ht="112.5">
      <c r="A182" s="110"/>
      <c r="B182" s="130" t="s">
        <v>537</v>
      </c>
      <c r="C182" s="120" t="s">
        <v>39</v>
      </c>
      <c r="D182" s="140">
        <v>44075</v>
      </c>
    </row>
    <row r="183" spans="1:4" ht="18.75">
      <c r="A183" s="110"/>
      <c r="B183" s="124" t="s">
        <v>538</v>
      </c>
      <c r="C183" s="118"/>
      <c r="D183" s="119"/>
    </row>
    <row r="184" spans="1:4" ht="150">
      <c r="A184" s="110"/>
      <c r="B184" s="110" t="s">
        <v>290</v>
      </c>
      <c r="C184" s="120" t="s">
        <v>39</v>
      </c>
      <c r="D184" s="129">
        <v>44044</v>
      </c>
    </row>
    <row r="185" spans="1:4" ht="18.75">
      <c r="A185" s="110"/>
      <c r="B185" s="124" t="s">
        <v>291</v>
      </c>
      <c r="C185" s="141"/>
      <c r="D185" s="118"/>
    </row>
    <row r="186" spans="1:4" ht="112.5">
      <c r="A186" s="110"/>
      <c r="B186" s="110" t="s">
        <v>292</v>
      </c>
      <c r="C186" s="142" t="s">
        <v>39</v>
      </c>
      <c r="D186" s="140">
        <v>44075</v>
      </c>
    </row>
    <row r="187" spans="1:4" ht="18.75">
      <c r="A187" s="110"/>
      <c r="B187" s="124" t="s">
        <v>293</v>
      </c>
      <c r="C187" s="118"/>
      <c r="D187" s="118"/>
    </row>
    <row r="188" spans="1:4" ht="131.25">
      <c r="A188" s="137"/>
      <c r="B188" s="143" t="s">
        <v>294</v>
      </c>
      <c r="C188" s="144" t="s">
        <v>39</v>
      </c>
      <c r="D188" s="140">
        <v>44075</v>
      </c>
    </row>
    <row r="189" spans="1:4" ht="37.5">
      <c r="A189" s="110" t="s">
        <v>295</v>
      </c>
      <c r="B189" s="116" t="s">
        <v>363</v>
      </c>
      <c r="C189" s="117" t="s">
        <v>51</v>
      </c>
      <c r="D189" s="117" t="s">
        <v>51</v>
      </c>
    </row>
    <row r="190" spans="1:4" ht="18.75">
      <c r="A190" s="110"/>
      <c r="B190" s="125" t="s">
        <v>296</v>
      </c>
      <c r="C190" s="118"/>
      <c r="D190" s="119"/>
    </row>
    <row r="191" spans="1:4" ht="112.5">
      <c r="A191" s="110"/>
      <c r="B191" s="145" t="s">
        <v>297</v>
      </c>
      <c r="C191" s="144" t="s">
        <v>39</v>
      </c>
      <c r="D191" s="140">
        <v>44190</v>
      </c>
    </row>
    <row r="192" spans="1:4" ht="93.75">
      <c r="A192" s="109" t="s">
        <v>298</v>
      </c>
      <c r="B192" s="116" t="s">
        <v>86</v>
      </c>
      <c r="C192" s="117" t="s">
        <v>51</v>
      </c>
      <c r="D192" s="117" t="s">
        <v>51</v>
      </c>
    </row>
    <row r="193" spans="1:4" ht="18.75">
      <c r="A193" s="110"/>
      <c r="B193" s="109" t="s">
        <v>299</v>
      </c>
      <c r="C193" s="118"/>
      <c r="D193" s="119"/>
    </row>
    <row r="194" spans="1:4" ht="112.5">
      <c r="A194" s="110"/>
      <c r="B194" s="110" t="s">
        <v>300</v>
      </c>
      <c r="C194" s="120" t="s">
        <v>39</v>
      </c>
      <c r="D194" s="121">
        <v>44013</v>
      </c>
    </row>
    <row r="195" spans="1:4" ht="18.75">
      <c r="A195" s="110"/>
      <c r="B195" s="109" t="s">
        <v>301</v>
      </c>
      <c r="C195" s="118"/>
      <c r="D195" s="119"/>
    </row>
    <row r="196" spans="1:4" ht="112.5">
      <c r="A196" s="110"/>
      <c r="B196" s="137" t="s">
        <v>302</v>
      </c>
      <c r="C196" s="120" t="s">
        <v>39</v>
      </c>
      <c r="D196" s="121">
        <v>44136</v>
      </c>
    </row>
    <row r="197" spans="1:4" ht="18.75">
      <c r="A197" s="110"/>
      <c r="B197" s="109" t="s">
        <v>303</v>
      </c>
      <c r="C197" s="118"/>
      <c r="D197" s="119"/>
    </row>
    <row r="198" spans="1:4" ht="112.5">
      <c r="A198" s="110"/>
      <c r="B198" s="137" t="s">
        <v>304</v>
      </c>
      <c r="C198" s="120" t="s">
        <v>39</v>
      </c>
      <c r="D198" s="121">
        <v>44105</v>
      </c>
    </row>
    <row r="199" spans="1:4" ht="18.75">
      <c r="A199" s="110"/>
      <c r="B199" s="109" t="s">
        <v>305</v>
      </c>
      <c r="C199" s="118"/>
      <c r="D199" s="119"/>
    </row>
    <row r="200" spans="1:4" ht="112.5">
      <c r="A200" s="110"/>
      <c r="B200" s="137" t="s">
        <v>306</v>
      </c>
      <c r="C200" s="120" t="s">
        <v>39</v>
      </c>
      <c r="D200" s="121">
        <v>43983</v>
      </c>
    </row>
    <row r="201" spans="1:4" ht="18.75">
      <c r="A201" s="110"/>
      <c r="B201" s="109" t="s">
        <v>307</v>
      </c>
      <c r="C201" s="118"/>
      <c r="D201" s="119"/>
    </row>
    <row r="202" spans="1:4" ht="112.5">
      <c r="A202" s="137"/>
      <c r="B202" s="137" t="s">
        <v>770</v>
      </c>
      <c r="C202" s="120" t="s">
        <v>39</v>
      </c>
      <c r="D202" s="121">
        <v>43922</v>
      </c>
    </row>
    <row r="203" spans="1:4" ht="56.25">
      <c r="A203" s="109" t="s">
        <v>308</v>
      </c>
      <c r="B203" s="116" t="s">
        <v>3</v>
      </c>
      <c r="C203" s="117" t="s">
        <v>51</v>
      </c>
      <c r="D203" s="117" t="s">
        <v>51</v>
      </c>
    </row>
    <row r="204" spans="1:4" ht="18.75">
      <c r="A204" s="110"/>
      <c r="B204" s="109" t="s">
        <v>309</v>
      </c>
      <c r="C204" s="118"/>
      <c r="D204" s="119"/>
    </row>
    <row r="205" spans="1:4" ht="112.5">
      <c r="A205" s="110"/>
      <c r="B205" s="110" t="s">
        <v>769</v>
      </c>
      <c r="C205" s="120" t="s">
        <v>39</v>
      </c>
      <c r="D205" s="121">
        <v>43983</v>
      </c>
    </row>
    <row r="206" spans="1:4" ht="75">
      <c r="A206" s="109" t="s">
        <v>310</v>
      </c>
      <c r="B206" s="116" t="s">
        <v>76</v>
      </c>
      <c r="C206" s="117" t="s">
        <v>51</v>
      </c>
      <c r="D206" s="117" t="s">
        <v>51</v>
      </c>
    </row>
    <row r="207" spans="1:4" ht="18.75">
      <c r="A207" s="110"/>
      <c r="B207" s="109" t="s">
        <v>311</v>
      </c>
      <c r="C207" s="118"/>
      <c r="D207" s="119"/>
    </row>
    <row r="208" spans="1:4" ht="112.5">
      <c r="A208" s="110"/>
      <c r="B208" s="110" t="s">
        <v>312</v>
      </c>
      <c r="C208" s="120" t="s">
        <v>39</v>
      </c>
      <c r="D208" s="121">
        <v>44190</v>
      </c>
    </row>
    <row r="209" spans="1:4" ht="37.5">
      <c r="A209" s="109" t="s">
        <v>313</v>
      </c>
      <c r="B209" s="116" t="s">
        <v>29</v>
      </c>
      <c r="C209" s="117" t="s">
        <v>51</v>
      </c>
      <c r="D209" s="117" t="s">
        <v>51</v>
      </c>
    </row>
    <row r="210" spans="1:4" ht="18.75">
      <c r="A210" s="110"/>
      <c r="B210" s="109" t="s">
        <v>314</v>
      </c>
      <c r="C210" s="118"/>
      <c r="D210" s="119"/>
    </row>
    <row r="211" spans="1:4" ht="112.5">
      <c r="A211" s="110"/>
      <c r="B211" s="110" t="s">
        <v>771</v>
      </c>
      <c r="C211" s="120" t="s">
        <v>39</v>
      </c>
      <c r="D211" s="121">
        <v>44074</v>
      </c>
    </row>
    <row r="212" spans="1:4" ht="56.25">
      <c r="A212" s="116" t="s">
        <v>497</v>
      </c>
      <c r="B212" s="116" t="s">
        <v>67</v>
      </c>
      <c r="C212" s="117" t="s">
        <v>51</v>
      </c>
      <c r="D212" s="117" t="s">
        <v>51</v>
      </c>
    </row>
    <row r="213" spans="1:4" ht="56.25">
      <c r="A213" s="109" t="s">
        <v>446</v>
      </c>
      <c r="B213" s="116" t="s">
        <v>69</v>
      </c>
      <c r="C213" s="117" t="s">
        <v>51</v>
      </c>
      <c r="D213" s="117" t="s">
        <v>51</v>
      </c>
    </row>
    <row r="214" spans="1:4" ht="18.75">
      <c r="A214" s="110"/>
      <c r="B214" s="109" t="s">
        <v>315</v>
      </c>
      <c r="C214" s="118"/>
      <c r="D214" s="119"/>
    </row>
    <row r="215" spans="1:4" ht="112.5">
      <c r="A215" s="110"/>
      <c r="B215" s="110" t="s">
        <v>316</v>
      </c>
      <c r="C215" s="120" t="s">
        <v>39</v>
      </c>
      <c r="D215" s="121">
        <v>43952</v>
      </c>
    </row>
    <row r="216" spans="1:4" ht="37.5">
      <c r="A216" s="109" t="s">
        <v>317</v>
      </c>
      <c r="B216" s="116" t="s">
        <v>71</v>
      </c>
      <c r="C216" s="117" t="s">
        <v>51</v>
      </c>
      <c r="D216" s="117" t="s">
        <v>51</v>
      </c>
    </row>
    <row r="217" spans="1:4" ht="18.75">
      <c r="A217" s="110"/>
      <c r="B217" s="109" t="s">
        <v>318</v>
      </c>
      <c r="C217" s="118"/>
      <c r="D217" s="119"/>
    </row>
    <row r="218" spans="1:4" ht="112.5">
      <c r="A218" s="110"/>
      <c r="B218" s="110" t="s">
        <v>319</v>
      </c>
      <c r="C218" s="144" t="s">
        <v>39</v>
      </c>
      <c r="D218" s="121">
        <v>43983</v>
      </c>
    </row>
    <row r="219" spans="1:4" ht="37.5">
      <c r="A219" s="109" t="s">
        <v>320</v>
      </c>
      <c r="B219" s="116" t="s">
        <v>684</v>
      </c>
      <c r="C219" s="117" t="s">
        <v>51</v>
      </c>
      <c r="D219" s="117" t="s">
        <v>51</v>
      </c>
    </row>
    <row r="220" spans="1:4" ht="18.75">
      <c r="A220" s="110"/>
      <c r="B220" s="109" t="s">
        <v>321</v>
      </c>
      <c r="C220" s="118"/>
      <c r="D220" s="119"/>
    </row>
    <row r="221" spans="1:4" ht="112.5">
      <c r="A221" s="110"/>
      <c r="B221" s="110" t="s">
        <v>567</v>
      </c>
      <c r="C221" s="144" t="s">
        <v>39</v>
      </c>
      <c r="D221" s="121">
        <v>43983</v>
      </c>
    </row>
    <row r="222" spans="1:4" ht="18.75">
      <c r="A222" s="110"/>
      <c r="B222" s="160" t="s">
        <v>322</v>
      </c>
      <c r="C222" s="161"/>
      <c r="D222" s="162"/>
    </row>
    <row r="223" spans="1:4" ht="85.5" customHeight="1">
      <c r="A223" s="137"/>
      <c r="B223" s="163" t="s">
        <v>556</v>
      </c>
      <c r="C223" s="164" t="s">
        <v>913</v>
      </c>
      <c r="D223" s="146">
        <v>43983</v>
      </c>
    </row>
    <row r="224" spans="1:4" ht="75">
      <c r="A224" s="109" t="s">
        <v>143</v>
      </c>
      <c r="B224" s="116" t="s">
        <v>106</v>
      </c>
      <c r="C224" s="117" t="s">
        <v>51</v>
      </c>
      <c r="D224" s="117" t="s">
        <v>51</v>
      </c>
    </row>
    <row r="225" spans="1:4" ht="18.75">
      <c r="A225" s="110"/>
      <c r="B225" s="109" t="s">
        <v>323</v>
      </c>
      <c r="C225" s="118"/>
      <c r="D225" s="119"/>
    </row>
    <row r="226" spans="1:4" ht="112.5">
      <c r="A226" s="110"/>
      <c r="B226" s="110" t="s">
        <v>324</v>
      </c>
      <c r="C226" s="144" t="s">
        <v>39</v>
      </c>
      <c r="D226" s="121">
        <v>44105</v>
      </c>
    </row>
    <row r="227" spans="1:4" ht="18.75">
      <c r="A227" s="110"/>
      <c r="B227" s="109" t="s">
        <v>325</v>
      </c>
      <c r="C227" s="118"/>
      <c r="D227" s="119"/>
    </row>
    <row r="228" spans="1:4" ht="112.5">
      <c r="A228" s="110"/>
      <c r="B228" s="137" t="s">
        <v>568</v>
      </c>
      <c r="C228" s="144" t="s">
        <v>39</v>
      </c>
      <c r="D228" s="121">
        <v>44190</v>
      </c>
    </row>
    <row r="229" spans="1:4" ht="37.5">
      <c r="A229" s="116" t="s">
        <v>515</v>
      </c>
      <c r="B229" s="116" t="s">
        <v>878</v>
      </c>
      <c r="C229" s="117" t="s">
        <v>51</v>
      </c>
      <c r="D229" s="117" t="s">
        <v>51</v>
      </c>
    </row>
    <row r="230" spans="1:4" ht="37.5">
      <c r="A230" s="109" t="s">
        <v>326</v>
      </c>
      <c r="B230" s="116" t="s">
        <v>878</v>
      </c>
      <c r="C230" s="117" t="s">
        <v>51</v>
      </c>
      <c r="D230" s="117" t="s">
        <v>51</v>
      </c>
    </row>
    <row r="231" spans="1:4" ht="18.75">
      <c r="A231" s="110"/>
      <c r="B231" s="109" t="s">
        <v>327</v>
      </c>
      <c r="C231" s="118"/>
      <c r="D231" s="119"/>
    </row>
    <row r="232" spans="1:4" ht="112.5">
      <c r="A232" s="110"/>
      <c r="B232" s="165" t="s">
        <v>190</v>
      </c>
      <c r="C232" s="213" t="s">
        <v>39</v>
      </c>
      <c r="D232" s="215">
        <v>44044</v>
      </c>
    </row>
    <row r="233" spans="1:4" ht="18.75">
      <c r="A233" s="110"/>
      <c r="B233" s="207" t="s">
        <v>279</v>
      </c>
      <c r="C233" s="214"/>
      <c r="D233" s="216"/>
    </row>
    <row r="234" spans="1:4" ht="95.25" customHeight="1">
      <c r="A234" s="110"/>
      <c r="B234" s="212" t="s">
        <v>328</v>
      </c>
      <c r="C234" s="166"/>
      <c r="D234" s="146">
        <v>44155</v>
      </c>
    </row>
    <row r="235" spans="1:4" ht="56.25">
      <c r="A235" s="109" t="s">
        <v>329</v>
      </c>
      <c r="B235" s="116" t="s">
        <v>228</v>
      </c>
      <c r="C235" s="120" t="s">
        <v>51</v>
      </c>
      <c r="D235" s="117" t="s">
        <v>51</v>
      </c>
    </row>
    <row r="236" spans="1:4" ht="18.75">
      <c r="A236" s="110"/>
      <c r="B236" s="109" t="s">
        <v>330</v>
      </c>
      <c r="C236" s="118"/>
      <c r="D236" s="119"/>
    </row>
    <row r="237" spans="1:4" ht="112.5">
      <c r="A237" s="110"/>
      <c r="B237" s="245" t="s">
        <v>548</v>
      </c>
      <c r="C237" s="243" t="s">
        <v>39</v>
      </c>
      <c r="D237" s="246">
        <v>43860</v>
      </c>
    </row>
    <row r="238" spans="1:4" ht="18.75">
      <c r="A238" s="217"/>
      <c r="B238" s="247"/>
      <c r="C238" s="243"/>
      <c r="D238" s="246">
        <v>43966</v>
      </c>
    </row>
    <row r="239" spans="1:4" ht="18.75">
      <c r="A239" s="217"/>
      <c r="B239" s="247"/>
      <c r="C239" s="243"/>
      <c r="D239" s="246">
        <v>44058</v>
      </c>
    </row>
    <row r="240" spans="1:4" ht="18.75">
      <c r="A240" s="217"/>
      <c r="B240" s="247"/>
      <c r="C240" s="235"/>
      <c r="D240" s="140">
        <v>44150</v>
      </c>
    </row>
    <row r="241" spans="1:4" ht="75">
      <c r="A241" s="109" t="s">
        <v>438</v>
      </c>
      <c r="B241" s="116" t="s">
        <v>901</v>
      </c>
      <c r="C241" s="117" t="s">
        <v>51</v>
      </c>
      <c r="D241" s="117" t="s">
        <v>51</v>
      </c>
    </row>
    <row r="242" spans="1:4" ht="18.75">
      <c r="A242" s="110"/>
      <c r="B242" s="109" t="s">
        <v>327</v>
      </c>
      <c r="C242" s="118"/>
      <c r="D242" s="119"/>
    </row>
    <row r="243" spans="1:4" ht="99" customHeight="1">
      <c r="A243" s="110"/>
      <c r="B243" s="206" t="s">
        <v>281</v>
      </c>
      <c r="C243" s="120" t="s">
        <v>39</v>
      </c>
      <c r="D243" s="146">
        <v>44166</v>
      </c>
    </row>
    <row r="244" spans="1:4" ht="37.5">
      <c r="A244" s="116" t="s">
        <v>368</v>
      </c>
      <c r="B244" s="116" t="s">
        <v>942</v>
      </c>
      <c r="C244" s="117" t="s">
        <v>51</v>
      </c>
      <c r="D244" s="117" t="s">
        <v>51</v>
      </c>
    </row>
    <row r="245" spans="1:4" ht="93.75">
      <c r="A245" s="109" t="s">
        <v>331</v>
      </c>
      <c r="B245" s="116" t="s">
        <v>5</v>
      </c>
      <c r="C245" s="117" t="s">
        <v>51</v>
      </c>
      <c r="D245" s="117" t="s">
        <v>51</v>
      </c>
    </row>
    <row r="246" spans="1:4" ht="18.75">
      <c r="A246" s="110"/>
      <c r="B246" s="125" t="s">
        <v>332</v>
      </c>
      <c r="C246" s="118"/>
      <c r="D246" s="147"/>
    </row>
    <row r="247" spans="1:4" ht="150">
      <c r="A247" s="110"/>
      <c r="B247" s="248" t="s">
        <v>547</v>
      </c>
      <c r="C247" s="235" t="s">
        <v>39</v>
      </c>
      <c r="D247" s="249">
        <v>44044</v>
      </c>
    </row>
    <row r="248" spans="1:4" ht="93.75">
      <c r="A248" s="109" t="s">
        <v>333</v>
      </c>
      <c r="B248" s="116" t="s">
        <v>6</v>
      </c>
      <c r="C248" s="118" t="s">
        <v>51</v>
      </c>
      <c r="D248" s="118" t="s">
        <v>51</v>
      </c>
    </row>
    <row r="249" spans="1:4" ht="18.75">
      <c r="A249" s="110"/>
      <c r="B249" s="125" t="s">
        <v>334</v>
      </c>
      <c r="C249" s="141"/>
      <c r="D249" s="119"/>
    </row>
    <row r="250" spans="1:4" ht="112.5">
      <c r="A250" s="110"/>
      <c r="B250" s="169" t="s">
        <v>194</v>
      </c>
      <c r="C250" s="170" t="s">
        <v>39</v>
      </c>
      <c r="D250" s="167"/>
    </row>
    <row r="251" spans="1:4" ht="18.75">
      <c r="A251" s="110"/>
      <c r="B251" s="169" t="s">
        <v>193</v>
      </c>
      <c r="C251" s="170"/>
      <c r="D251" s="167">
        <v>43921</v>
      </c>
    </row>
    <row r="252" spans="1:4" ht="18.75">
      <c r="A252" s="110"/>
      <c r="B252" s="169" t="s">
        <v>195</v>
      </c>
      <c r="C252" s="170"/>
      <c r="D252" s="167">
        <v>44012</v>
      </c>
    </row>
    <row r="253" spans="1:4" ht="18.75">
      <c r="A253" s="110"/>
      <c r="B253" s="169" t="s">
        <v>196</v>
      </c>
      <c r="C253" s="170"/>
      <c r="D253" s="167">
        <v>44104</v>
      </c>
    </row>
    <row r="254" spans="1:4" ht="18.75">
      <c r="A254" s="110"/>
      <c r="B254" s="169" t="s">
        <v>197</v>
      </c>
      <c r="C254" s="170"/>
      <c r="D254" s="167">
        <v>44195</v>
      </c>
    </row>
    <row r="255" spans="1:4" ht="18.75">
      <c r="A255" s="110"/>
      <c r="B255" s="125" t="s">
        <v>198</v>
      </c>
      <c r="C255" s="141"/>
      <c r="D255" s="119"/>
    </row>
    <row r="256" spans="1:4" ht="75">
      <c r="A256" s="110"/>
      <c r="B256" s="169" t="s">
        <v>199</v>
      </c>
      <c r="C256" s="170"/>
      <c r="D256" s="167"/>
    </row>
    <row r="257" spans="1:4" ht="18.75">
      <c r="A257" s="110"/>
      <c r="B257" s="169" t="s">
        <v>551</v>
      </c>
      <c r="C257" s="170"/>
      <c r="D257" s="167">
        <v>43921</v>
      </c>
    </row>
    <row r="258" spans="1:4" ht="18.75">
      <c r="A258" s="110"/>
      <c r="B258" s="169" t="s">
        <v>200</v>
      </c>
      <c r="C258" s="170"/>
      <c r="D258" s="167">
        <v>44012</v>
      </c>
    </row>
    <row r="259" spans="1:4" ht="18.75">
      <c r="A259" s="110"/>
      <c r="B259" s="169" t="s">
        <v>201</v>
      </c>
      <c r="C259" s="170"/>
      <c r="D259" s="167">
        <v>44104</v>
      </c>
    </row>
    <row r="260" spans="1:4" ht="18.75">
      <c r="A260" s="110"/>
      <c r="B260" s="169" t="s">
        <v>200</v>
      </c>
      <c r="C260" s="168"/>
      <c r="D260" s="146">
        <v>44195</v>
      </c>
    </row>
    <row r="261" spans="1:4" ht="37.5">
      <c r="A261" s="109" t="s">
        <v>335</v>
      </c>
      <c r="B261" s="116" t="s">
        <v>7</v>
      </c>
      <c r="C261" s="120" t="s">
        <v>51</v>
      </c>
      <c r="D261" s="120" t="s">
        <v>51</v>
      </c>
    </row>
    <row r="262" spans="1:4" ht="18.75">
      <c r="A262" s="110"/>
      <c r="B262" s="125" t="s">
        <v>336</v>
      </c>
      <c r="C262" s="118"/>
      <c r="D262" s="147"/>
    </row>
    <row r="263" spans="1:4" ht="112.5">
      <c r="A263" s="110"/>
      <c r="B263" s="135" t="s">
        <v>557</v>
      </c>
      <c r="C263" s="126" t="s">
        <v>39</v>
      </c>
      <c r="D263" s="139">
        <v>43961</v>
      </c>
    </row>
    <row r="264" spans="1:4" ht="18.75">
      <c r="A264" s="110"/>
      <c r="B264" s="135"/>
      <c r="C264" s="126"/>
      <c r="D264" s="139">
        <v>44037</v>
      </c>
    </row>
    <row r="265" spans="1:4" ht="18.75">
      <c r="A265" s="110"/>
      <c r="B265" s="135"/>
      <c r="C265" s="126"/>
      <c r="D265" s="139">
        <v>44129</v>
      </c>
    </row>
    <row r="266" spans="1:4" ht="18.75">
      <c r="A266" s="110"/>
      <c r="B266" s="135"/>
      <c r="C266" s="120"/>
      <c r="D266" s="139">
        <v>43915</v>
      </c>
    </row>
    <row r="267" spans="1:4" ht="37.5">
      <c r="A267" s="116" t="s">
        <v>369</v>
      </c>
      <c r="B267" s="116" t="s">
        <v>501</v>
      </c>
      <c r="C267" s="117" t="s">
        <v>51</v>
      </c>
      <c r="D267" s="117" t="s">
        <v>51</v>
      </c>
    </row>
    <row r="268" spans="1:4" ht="93.75">
      <c r="A268" s="109" t="s">
        <v>337</v>
      </c>
      <c r="B268" s="116" t="s">
        <v>113</v>
      </c>
      <c r="C268" s="117" t="s">
        <v>51</v>
      </c>
      <c r="D268" s="117" t="s">
        <v>51</v>
      </c>
    </row>
    <row r="269" spans="1:4" ht="18.75">
      <c r="A269" s="110"/>
      <c r="B269" s="109" t="s">
        <v>338</v>
      </c>
      <c r="C269" s="118"/>
      <c r="D269" s="119"/>
    </row>
    <row r="270" spans="1:4" ht="112.5">
      <c r="A270" s="110"/>
      <c r="B270" s="110" t="s">
        <v>569</v>
      </c>
      <c r="C270" s="126" t="s">
        <v>39</v>
      </c>
      <c r="D270" s="121">
        <v>44044</v>
      </c>
    </row>
    <row r="271" spans="1:4" ht="75">
      <c r="A271" s="109" t="s">
        <v>339</v>
      </c>
      <c r="B271" s="116" t="s">
        <v>570</v>
      </c>
      <c r="C271" s="117" t="s">
        <v>51</v>
      </c>
      <c r="D271" s="117" t="s">
        <v>51</v>
      </c>
    </row>
    <row r="272" spans="1:4" ht="18.75">
      <c r="A272" s="110"/>
      <c r="B272" s="109" t="s">
        <v>340</v>
      </c>
      <c r="C272" s="118"/>
      <c r="D272" s="119"/>
    </row>
    <row r="273" spans="1:4" ht="112.5">
      <c r="A273" s="110"/>
      <c r="B273" s="110" t="s">
        <v>571</v>
      </c>
      <c r="C273" s="126" t="s">
        <v>39</v>
      </c>
      <c r="D273" s="121">
        <v>43983</v>
      </c>
    </row>
    <row r="274" spans="1:4" ht="93.75">
      <c r="A274" s="109" t="s">
        <v>341</v>
      </c>
      <c r="B274" s="116" t="s">
        <v>579</v>
      </c>
      <c r="C274" s="117" t="s">
        <v>51</v>
      </c>
      <c r="D274" s="117" t="s">
        <v>51</v>
      </c>
    </row>
    <row r="275" spans="1:4" ht="18.75">
      <c r="A275" s="110"/>
      <c r="B275" s="109" t="s">
        <v>342</v>
      </c>
      <c r="C275" s="118"/>
      <c r="D275" s="119"/>
    </row>
    <row r="276" spans="1:4" ht="112.5">
      <c r="A276" s="110"/>
      <c r="B276" s="110" t="s">
        <v>606</v>
      </c>
      <c r="C276" s="126" t="s">
        <v>39</v>
      </c>
      <c r="D276" s="121">
        <v>44175</v>
      </c>
    </row>
    <row r="277" spans="1:4" ht="75">
      <c r="A277" s="109" t="s">
        <v>607</v>
      </c>
      <c r="B277" s="116" t="s">
        <v>965</v>
      </c>
      <c r="C277" s="117" t="s">
        <v>51</v>
      </c>
      <c r="D277" s="117" t="s">
        <v>51</v>
      </c>
    </row>
    <row r="278" spans="1:4" ht="18.75">
      <c r="A278" s="110"/>
      <c r="B278" s="109" t="s">
        <v>608</v>
      </c>
      <c r="C278" s="118"/>
      <c r="D278" s="119"/>
    </row>
    <row r="279" spans="1:4" ht="112.5">
      <c r="A279" s="110"/>
      <c r="B279" s="110" t="s">
        <v>552</v>
      </c>
      <c r="C279" s="126" t="s">
        <v>39</v>
      </c>
      <c r="D279" s="121">
        <v>44190</v>
      </c>
    </row>
    <row r="280" spans="1:4" ht="37.5">
      <c r="A280" s="109" t="s">
        <v>609</v>
      </c>
      <c r="B280" s="116" t="s">
        <v>897</v>
      </c>
      <c r="C280" s="117" t="s">
        <v>51</v>
      </c>
      <c r="D280" s="117" t="s">
        <v>51</v>
      </c>
    </row>
    <row r="281" spans="1:4" ht="18.75">
      <c r="A281" s="110"/>
      <c r="B281" s="109" t="s">
        <v>610</v>
      </c>
      <c r="C281" s="118"/>
      <c r="D281" s="119"/>
    </row>
    <row r="282" spans="1:4" ht="112.5">
      <c r="A282" s="110"/>
      <c r="B282" s="110" t="s">
        <v>611</v>
      </c>
      <c r="C282" s="120" t="s">
        <v>39</v>
      </c>
      <c r="D282" s="121">
        <v>43800</v>
      </c>
    </row>
    <row r="283" spans="1:4" ht="112.5">
      <c r="A283" s="116" t="s">
        <v>261</v>
      </c>
      <c r="B283" s="116" t="s">
        <v>149</v>
      </c>
      <c r="C283" s="117" t="s">
        <v>51</v>
      </c>
      <c r="D283" s="117" t="s">
        <v>51</v>
      </c>
    </row>
    <row r="284" spans="1:4" ht="112.5">
      <c r="A284" s="109" t="s">
        <v>612</v>
      </c>
      <c r="B284" s="116" t="s">
        <v>149</v>
      </c>
      <c r="C284" s="209" t="s">
        <v>51</v>
      </c>
      <c r="D284" s="209" t="s">
        <v>51</v>
      </c>
    </row>
    <row r="285" spans="1:4" ht="18.75">
      <c r="A285" s="110"/>
      <c r="B285" s="207" t="s">
        <v>613</v>
      </c>
      <c r="C285" s="209"/>
      <c r="D285" s="219"/>
    </row>
    <row r="286" spans="1:5" ht="112.5">
      <c r="A286" s="110"/>
      <c r="B286" s="252" t="s">
        <v>614</v>
      </c>
      <c r="C286" s="218" t="s">
        <v>39</v>
      </c>
      <c r="D286" s="211">
        <v>44185</v>
      </c>
      <c r="E286" s="205"/>
    </row>
    <row r="287" spans="1:5" ht="18.75">
      <c r="A287" s="217"/>
      <c r="B287" s="109" t="s">
        <v>549</v>
      </c>
      <c r="C287" s="209"/>
      <c r="D287" s="219"/>
      <c r="E287" s="205"/>
    </row>
    <row r="288" spans="1:5" ht="112.5">
      <c r="A288" s="217"/>
      <c r="B288" s="250" t="s">
        <v>550</v>
      </c>
      <c r="C288" s="218" t="s">
        <v>39</v>
      </c>
      <c r="D288" s="211">
        <v>43845</v>
      </c>
      <c r="E288" s="205"/>
    </row>
    <row r="289" spans="1:5" ht="18.75">
      <c r="A289" s="217"/>
      <c r="B289" s="250"/>
      <c r="C289" s="218"/>
      <c r="D289" s="211">
        <v>43936</v>
      </c>
      <c r="E289" s="205"/>
    </row>
    <row r="290" spans="1:5" ht="18.75">
      <c r="A290" s="217"/>
      <c r="B290" s="250"/>
      <c r="C290" s="218"/>
      <c r="D290" s="211">
        <v>44027</v>
      </c>
      <c r="E290" s="205"/>
    </row>
    <row r="291" spans="1:5" ht="18.75">
      <c r="A291" s="217"/>
      <c r="B291" s="251"/>
      <c r="C291" s="120"/>
      <c r="D291" s="121">
        <v>44119</v>
      </c>
      <c r="E291" s="205"/>
    </row>
    <row r="292" spans="1:4" ht="37.5">
      <c r="A292" s="109" t="s">
        <v>615</v>
      </c>
      <c r="B292" s="116" t="s">
        <v>885</v>
      </c>
      <c r="C292" s="120" t="s">
        <v>51</v>
      </c>
      <c r="D292" s="120" t="s">
        <v>51</v>
      </c>
    </row>
    <row r="293" spans="1:4" ht="18.75">
      <c r="A293" s="110"/>
      <c r="B293" s="109" t="s">
        <v>616</v>
      </c>
      <c r="C293" s="118"/>
      <c r="D293" s="119"/>
    </row>
    <row r="294" spans="1:4" ht="112.5">
      <c r="A294" s="110"/>
      <c r="B294" s="206" t="s">
        <v>543</v>
      </c>
      <c r="C294" s="133" t="s">
        <v>39</v>
      </c>
      <c r="D294" s="129">
        <v>44190</v>
      </c>
    </row>
    <row r="295" spans="1:4" ht="56.25">
      <c r="A295" s="172" t="s">
        <v>601</v>
      </c>
      <c r="B295" s="172" t="s">
        <v>602</v>
      </c>
      <c r="C295" s="173" t="s">
        <v>51</v>
      </c>
      <c r="D295" s="173" t="s">
        <v>51</v>
      </c>
    </row>
    <row r="296" spans="1:4" ht="37.5">
      <c r="A296" s="160" t="s">
        <v>558</v>
      </c>
      <c r="B296" s="172" t="s">
        <v>603</v>
      </c>
      <c r="C296" s="173" t="s">
        <v>51</v>
      </c>
      <c r="D296" s="173" t="s">
        <v>51</v>
      </c>
    </row>
    <row r="297" spans="1:4" ht="18.75">
      <c r="A297" s="165"/>
      <c r="B297" s="160" t="s">
        <v>559</v>
      </c>
      <c r="C297" s="161"/>
      <c r="D297" s="162"/>
    </row>
    <row r="298" spans="1:5" ht="131.25">
      <c r="A298" s="165"/>
      <c r="B298" s="220" t="s">
        <v>554</v>
      </c>
      <c r="C298" s="218" t="s">
        <v>39</v>
      </c>
      <c r="D298" s="215">
        <v>43868</v>
      </c>
      <c r="E298" s="205"/>
    </row>
    <row r="299" spans="1:5" ht="18.75">
      <c r="A299" s="221"/>
      <c r="B299" s="259" t="s">
        <v>553</v>
      </c>
      <c r="C299" s="209"/>
      <c r="D299" s="260"/>
      <c r="E299" s="205"/>
    </row>
    <row r="300" spans="1:5" ht="150">
      <c r="A300" s="221"/>
      <c r="B300" s="262" t="s">
        <v>555</v>
      </c>
      <c r="C300" s="120" t="s">
        <v>39</v>
      </c>
      <c r="D300" s="261">
        <v>43878</v>
      </c>
      <c r="E300" s="205"/>
    </row>
    <row r="301" spans="1:4" ht="75">
      <c r="A301" s="160" t="s">
        <v>924</v>
      </c>
      <c r="B301" s="172" t="s">
        <v>0</v>
      </c>
      <c r="C301" s="166" t="s">
        <v>51</v>
      </c>
      <c r="D301" s="173" t="s">
        <v>51</v>
      </c>
    </row>
    <row r="302" spans="1:4" ht="18.75">
      <c r="A302" s="165"/>
      <c r="B302" s="255" t="s">
        <v>560</v>
      </c>
      <c r="C302" s="214"/>
      <c r="D302" s="257"/>
    </row>
    <row r="303" spans="1:4" ht="112.5">
      <c r="A303" s="165"/>
      <c r="B303" s="212" t="s">
        <v>775</v>
      </c>
      <c r="C303" s="218" t="s">
        <v>39</v>
      </c>
      <c r="D303" s="254"/>
    </row>
    <row r="304" spans="1:4" ht="18.75">
      <c r="A304" s="165"/>
      <c r="B304" s="212" t="s">
        <v>776</v>
      </c>
      <c r="C304" s="253"/>
      <c r="D304" s="254">
        <v>43971</v>
      </c>
    </row>
    <row r="305" spans="1:4" ht="18.75">
      <c r="A305" s="163"/>
      <c r="B305" s="256" t="s">
        <v>777</v>
      </c>
      <c r="C305" s="166"/>
      <c r="D305" s="258">
        <v>44120</v>
      </c>
    </row>
    <row r="306" spans="1:4" ht="56.25">
      <c r="A306" s="160" t="s">
        <v>925</v>
      </c>
      <c r="B306" s="172" t="s">
        <v>912</v>
      </c>
      <c r="C306" s="240" t="s">
        <v>51</v>
      </c>
      <c r="D306" s="213" t="s">
        <v>51</v>
      </c>
    </row>
    <row r="307" spans="1:4" ht="18.75">
      <c r="A307" s="237"/>
      <c r="B307" s="238" t="s">
        <v>561</v>
      </c>
      <c r="C307" s="242"/>
      <c r="D307" s="216"/>
    </row>
    <row r="308" spans="1:4" ht="131.25">
      <c r="A308" s="239"/>
      <c r="B308" s="241" t="s">
        <v>544</v>
      </c>
      <c r="C308" s="243" t="s">
        <v>39</v>
      </c>
      <c r="D308" s="244">
        <v>43920</v>
      </c>
    </row>
    <row r="309" spans="1:4" ht="18.75">
      <c r="A309" s="239"/>
      <c r="B309" s="241"/>
      <c r="C309" s="243"/>
      <c r="D309" s="244">
        <v>44012</v>
      </c>
    </row>
    <row r="310" spans="1:4" ht="18.75">
      <c r="A310" s="239"/>
      <c r="B310" s="241"/>
      <c r="C310" s="243"/>
      <c r="D310" s="244">
        <v>44104</v>
      </c>
    </row>
    <row r="311" spans="1:4" ht="18.75">
      <c r="A311" s="163"/>
      <c r="B311" s="234"/>
      <c r="C311" s="235"/>
      <c r="D311" s="236">
        <v>44195</v>
      </c>
    </row>
    <row r="312" spans="1:4" ht="56.25">
      <c r="A312" s="132" t="s">
        <v>263</v>
      </c>
      <c r="B312" s="132" t="s">
        <v>681</v>
      </c>
      <c r="C312" s="120" t="s">
        <v>51</v>
      </c>
      <c r="D312" s="120" t="s">
        <v>51</v>
      </c>
    </row>
    <row r="313" spans="1:4" ht="56.25">
      <c r="A313" s="109" t="s">
        <v>617</v>
      </c>
      <c r="B313" s="116" t="s">
        <v>512</v>
      </c>
      <c r="C313" s="117" t="s">
        <v>51</v>
      </c>
      <c r="D313" s="117" t="s">
        <v>51</v>
      </c>
    </row>
    <row r="314" spans="1:4" ht="18.75">
      <c r="A314" s="110"/>
      <c r="B314" s="109" t="s">
        <v>618</v>
      </c>
      <c r="C314" s="118"/>
      <c r="D314" s="119"/>
    </row>
    <row r="315" spans="1:4" ht="112.5">
      <c r="A315" s="110"/>
      <c r="B315" s="110" t="s">
        <v>619</v>
      </c>
      <c r="C315" s="120" t="s">
        <v>39</v>
      </c>
      <c r="D315" s="121">
        <v>44166</v>
      </c>
    </row>
    <row r="316" spans="1:4" ht="18.75">
      <c r="A316" s="110"/>
      <c r="B316" s="109" t="s">
        <v>620</v>
      </c>
      <c r="C316" s="118"/>
      <c r="D316" s="129"/>
    </row>
    <row r="317" spans="1:4" ht="112.5">
      <c r="A317" s="137"/>
      <c r="B317" s="137" t="s">
        <v>621</v>
      </c>
      <c r="C317" s="120" t="s">
        <v>39</v>
      </c>
      <c r="D317" s="121">
        <v>44166</v>
      </c>
    </row>
  </sheetData>
  <sheetProtection/>
  <mergeCells count="5">
    <mergeCell ref="A8:D8"/>
    <mergeCell ref="A1:C1"/>
    <mergeCell ref="A2:D2"/>
    <mergeCell ref="A3:D3"/>
    <mergeCell ref="A4:C4"/>
  </mergeCells>
  <printOptions/>
  <pageMargins left="0.15748031496062992" right="0.15748031496062992" top="0.984251968503937" bottom="0.984251968503937" header="0.5118110236220472" footer="0.5118110236220472"/>
  <pageSetup fitToHeight="80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Бучнев Александр Евгеньевич</dc:creator>
  <cp:keywords/>
  <dc:description/>
  <cp:lastModifiedBy>PetrenkoAV</cp:lastModifiedBy>
  <cp:lastPrinted>2020-04-09T15:36:05Z</cp:lastPrinted>
  <dcterms:created xsi:type="dcterms:W3CDTF">2016-11-02T13:08:41Z</dcterms:created>
  <dcterms:modified xsi:type="dcterms:W3CDTF">2020-04-10T13:09:50Z</dcterms:modified>
  <cp:category/>
  <cp:version/>
  <cp:contentType/>
  <cp:contentStatus/>
</cp:coreProperties>
</file>